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县级公共预算支出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_FilterDatabase" localSheetId="0" hidden="1">县级公共预算支出!$A$5:$G$1333</definedName>
    <definedName name="_11A01_">#REF!</definedName>
    <definedName name="_22A08_">'[1]A01-1'!$A$5:$C$36</definedName>
    <definedName name="_Fill" hidden="1">[2]eqpmad2!#REF!</definedName>
    <definedName name="_PA7">'[3]SW-TEO'!#REF!</definedName>
    <definedName name="_PA8">'[3]SW-TEO'!#REF!</definedName>
    <definedName name="_PD1">'[3]SW-TEO'!#REF!</definedName>
    <definedName name="_PE12">'[3]SW-TEO'!#REF!</definedName>
    <definedName name="_PE13">'[3]SW-TEO'!#REF!</definedName>
    <definedName name="_PE6">'[3]SW-TEO'!#REF!</definedName>
    <definedName name="_PE7">'[3]SW-TEO'!#REF!</definedName>
    <definedName name="_PE8">'[3]SW-TEO'!#REF!</definedName>
    <definedName name="_PE9">'[3]SW-TEO'!#REF!</definedName>
    <definedName name="_PH1">'[3]SW-TEO'!#REF!</definedName>
    <definedName name="_PI1">'[3]SW-TEO'!#REF!</definedName>
    <definedName name="_PK1">'[3]SW-TEO'!#REF!</definedName>
    <definedName name="_PK3">'[3]SW-TEO'!#REF!</definedName>
    <definedName name="a">'[4]#REF!'!$A$6:$AL$21</definedName>
    <definedName name="aaa">'[4]#REF!'!$A$6:$AL$21</definedName>
    <definedName name="aiu_bottom">'[5]Financ. Overview'!#REF!</definedName>
    <definedName name="aq">'[6]#REF!'!$A$6:$AL$21</definedName>
    <definedName name="bbb">'[4]#REF!'!$A$6:$AL$21</definedName>
    <definedName name="ccc">'[4]#REF!'!$A$6:$AL$21</definedName>
    <definedName name="Database" hidden="1">#REF!</definedName>
    <definedName name="ddd">'[4]#REF!'!$A$6:$AL$21</definedName>
    <definedName name="FRC">[7]Main!$C$9</definedName>
    <definedName name="hostfee">'[5]Financ. Overview'!$H$12</definedName>
    <definedName name="hraiu_bottom">'[5]Financ. Overview'!#REF!</definedName>
    <definedName name="hvac">'[5]Financ. Overview'!#REF!</definedName>
    <definedName name="HWSheet">1</definedName>
    <definedName name="hy">'[8]98区乡收入分项目建议数'!$A$6:$AL$21</definedName>
    <definedName name="Module.Prix_SMC">'[18]11国资收入'!Module.Prix_SMC</definedName>
    <definedName name="nj">'[8]98区乡收入分项目建议数'!$A$6:$AL$21</definedName>
    <definedName name="nk">'[9]98区乡收入分项目建议数'!$A$6:$AL$21</definedName>
    <definedName name="OS">[10]Open!#REF!</definedName>
    <definedName name="pr_toolbox">[5]Toolbox!$A$3:$I$80</definedName>
    <definedName name="Prix_SMC">'[18]11国资收入'!Prix_SMC</definedName>
    <definedName name="s_c_list">[11]Toolbox!$A$7:$H$969</definedName>
    <definedName name="SCG">'[12]G.1R-Shou COP Gf'!#REF!</definedName>
    <definedName name="sdlfee">'[5]Financ. Overview'!$H$13</definedName>
    <definedName name="solar_ratio">'[13]POWER ASSUMPTIONS'!$H$7</definedName>
    <definedName name="ss7fee">'[5]Financ. Overview'!$H$18</definedName>
    <definedName name="subsfee">'[5]Financ. Overview'!$H$14</definedName>
    <definedName name="toolbox">[14]Toolbox!$C$5:$T$1578</definedName>
    <definedName name="V5.1Fee">'[5]Financ. Overview'!$H$15</definedName>
    <definedName name="xhj">'[15]#REF!'!$A$6:$AL$21</definedName>
    <definedName name="Z32_Cost_red">'[5]Financ. Overview'!#REF!</definedName>
    <definedName name="地区名称">#REF!</definedName>
    <definedName name="教科文股">#REF!</definedName>
    <definedName name="金融办">[16]!金融办</definedName>
    <definedName name="九八年支出分析">'[17]98区乡收入建议数'!$A$6:$AL$21</definedName>
    <definedName name="九八年支出分析1">'[4]#REF!'!$A$6:$AL$21</definedName>
    <definedName name="九九年">'[6]#REF!'!$A$6:$AL$21</definedName>
    <definedName name="九九年预算">'[6]#REF!'!$A$6:$AL$21</definedName>
    <definedName name="数据库1">'[4]#REF!'!$A$6:$AL$21</definedName>
    <definedName name="支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<sst xmlns="http://schemas.openxmlformats.org/spreadsheetml/2006/main" count="1348" uniqueCount="1035">
  <si>
    <t>2024年宣汉县县级一般公共预算支出执行情况表</t>
  </si>
  <si>
    <t>单位：万元，%</t>
  </si>
  <si>
    <t>预算科目</t>
  </si>
  <si>
    <t>年初预算数</t>
  </si>
  <si>
    <t>调整预算数</t>
  </si>
  <si>
    <t>实际执行数</t>
  </si>
  <si>
    <t>上年实际执行数</t>
  </si>
  <si>
    <t>为预算</t>
  </si>
  <si>
    <t>为上年
决算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</si>
  <si>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</si>
  <si>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</si>
  <si>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</si>
  <si>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</si>
  <si>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</si>
  <si>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</si>
  <si>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</si>
  <si>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</si>
  <si>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</si>
  <si>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</si>
  <si>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</si>
  <si>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</si>
  <si>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</si>
  <si>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</si>
  <si>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</si>
  <si>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</si>
  <si>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</si>
  <si>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</si>
  <si>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</si>
  <si>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</si>
  <si>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</si>
  <si>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专项业务及机关事务管理</t>
  </si>
  <si>
    <t xml:space="preserve">    政务公开审批</t>
  </si>
  <si>
    <t xml:space="preserve">    参事事务</t>
  </si>
  <si>
    <t xml:space="preserve">      信访事务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</si>
  <si>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</si>
  <si>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</si>
  <si>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</si>
  <si>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</si>
  <si>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</si>
  <si>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</si>
  <si>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</si>
  <si>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</si>
  <si>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</si>
  <si>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</si>
  <si>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</si>
  <si>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</si>
  <si>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</si>
  <si>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</si>
  <si>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</si>
  <si>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</si>
  <si>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</si>
  <si>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</si>
  <si>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</si>
  <si>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</si>
  <si>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</si>
  <si>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</si>
  <si>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</si>
  <si>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税收业务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</si>
  <si>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</si>
  <si>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</si>
  <si>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</si>
  <si>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</si>
  <si>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</si>
  <si>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</si>
  <si>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</si>
  <si>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</si>
  <si>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</si>
  <si>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</si>
  <si>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</si>
  <si>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</si>
  <si>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</si>
  <si>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</si>
  <si>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</si>
  <si>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</si>
  <si>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</si>
  <si>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</si>
  <si>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</si>
  <si>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</si>
  <si>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</si>
  <si>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</si>
  <si>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</si>
  <si>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</si>
  <si>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</si>
  <si>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</si>
  <si>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</si>
  <si>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知识产权战略和规划</t>
  </si>
  <si>
    <t xml:space="preserve">    国际合作与交流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</si>
  <si>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</si>
  <si>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</si>
  <si>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</si>
  <si>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</si>
  <si>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</si>
  <si>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</si>
  <si>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</si>
  <si>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</si>
  <si>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</si>
  <si>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</si>
  <si>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</si>
  <si>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</si>
  <si>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</si>
  <si>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</si>
  <si>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</si>
  <si>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</si>
  <si>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</si>
  <si>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</si>
  <si>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</si>
  <si>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</si>
  <si>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</si>
  <si>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</si>
  <si>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</si>
  <si>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</si>
  <si>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</si>
  <si>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</si>
  <si>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</si>
  <si>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</si>
  <si>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</si>
  <si>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</si>
  <si>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</si>
  <si>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</si>
  <si>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</si>
  <si>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</si>
  <si>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</si>
  <si>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</si>
  <si>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</si>
  <si>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</si>
  <si>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</si>
  <si>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</si>
  <si>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</si>
  <si>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</si>
  <si>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</si>
  <si>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</si>
  <si>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</si>
  <si>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</si>
  <si>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</si>
  <si>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</si>
  <si>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</si>
  <si>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社会工作事务</t>
  </si>
  <si>
    <t xml:space="preserve">    其他社会工作事务支出</t>
  </si>
  <si>
    <t xml:space="preserve">  信访事务</t>
  </si>
  <si>
    <t xml:space="preserve">    信访业务</t>
  </si>
  <si>
    <t xml:space="preserve">    其他信访事务支出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</si>
  <si>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</si>
  <si>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</si>
  <si>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</si>
  <si>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</si>
  <si>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</si>
  <si>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</si>
  <si>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</si>
  <si>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</si>
  <si>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</si>
  <si>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</si>
  <si>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</si>
  <si>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</si>
  <si>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</si>
  <si>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</si>
  <si>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</si>
  <si>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</si>
  <si>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</si>
  <si>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</si>
  <si>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</si>
  <si>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</si>
  <si>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</si>
  <si>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</si>
  <si>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</si>
  <si>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</si>
  <si>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</si>
  <si>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</si>
  <si>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</si>
  <si>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</si>
  <si>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</si>
  <si>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</si>
  <si>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</si>
  <si>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</si>
  <si>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</si>
  <si>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</si>
  <si>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</si>
  <si>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军费</t>
  </si>
  <si>
    <t xml:space="preserve">    现役部队</t>
  </si>
  <si>
    <t xml:space="preserve">    预备役部队</t>
  </si>
  <si>
    <t xml:space="preserve">    其他军费支出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</si>
  <si>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</si>
  <si>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</si>
  <si>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</si>
  <si>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</si>
  <si>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</si>
  <si>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</si>
  <si>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</si>
  <si>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</si>
  <si>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</si>
  <si>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</si>
  <si>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</si>
  <si>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</si>
  <si>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</si>
  <si>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</si>
  <si>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</si>
  <si>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</si>
  <si>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</si>
  <si>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</si>
  <si>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</si>
  <si>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</si>
  <si>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</si>
  <si>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</si>
  <si>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</si>
  <si>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</si>
  <si>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</si>
  <si>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</si>
  <si>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</si>
  <si>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</si>
  <si>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</si>
  <si>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</si>
  <si>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</si>
  <si>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</si>
  <si>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</si>
  <si>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</si>
  <si>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</si>
  <si>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</si>
  <si>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</si>
  <si>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</si>
  <si>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</si>
  <si>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律师管理</t>
  </si>
  <si>
    <t xml:space="preserve">    公共法律服务</t>
  </si>
  <si>
    <t xml:space="preserve">    国家统一法律职业资格考试</t>
  </si>
  <si>
    <t xml:space="preserve">    社区矫正</t>
  </si>
  <si>
    <t xml:space="preserve">    法治建设</t>
  </si>
  <si>
    <t xml:space="preserve">    其他司法支出</t>
  </si>
  <si>
    <t xml:space="preserve">  监狱</t>
  </si>
  <si>
    <t xml:space="preserve">    罪犯生活及医疗卫生</t>
  </si>
  <si>
    <t xml:space="preserve">    监狱业务及罪犯改造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</si>
  <si>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</si>
  <si>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</si>
  <si>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</si>
  <si>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</si>
  <si>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</si>
  <si>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</si>
  <si>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</si>
  <si>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</si>
  <si>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</si>
  <si>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</si>
  <si>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</si>
  <si>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</si>
  <si>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</si>
  <si>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</si>
  <si>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</si>
  <si>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国家司法救助支出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</si>
  <si>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</si>
  <si>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</si>
  <si>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</si>
  <si>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</si>
  <si>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</si>
  <si>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</si>
  <si>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</si>
  <si>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</si>
  <si>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</si>
  <si>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</si>
  <si>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</si>
  <si>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</si>
  <si>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</si>
  <si>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</si>
  <si>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</si>
  <si>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</si>
  <si>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</si>
  <si>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</si>
  <si>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</si>
  <si>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</si>
  <si>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</si>
  <si>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</si>
  <si>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</si>
  <si>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</si>
  <si>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</si>
  <si>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</si>
  <si>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</si>
  <si>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</si>
  <si>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</si>
  <si>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</si>
  <si>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</si>
  <si>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</si>
  <si>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</si>
  <si>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</si>
  <si>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</si>
  <si>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</si>
  <si>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</si>
  <si>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</si>
  <si>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</si>
  <si>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</si>
  <si>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</si>
  <si>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</si>
  <si>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</si>
  <si>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</si>
  <si>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</si>
  <si>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</si>
  <si>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</si>
  <si>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</si>
  <si>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</si>
  <si>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</si>
  <si>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</si>
  <si>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</si>
  <si>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</si>
  <si>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</si>
  <si>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</si>
  <si>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</si>
  <si>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</si>
  <si>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</si>
  <si>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</si>
  <si>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</si>
  <si>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科技人才队伍建设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</si>
  <si>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</si>
  <si>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</si>
  <si>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</si>
  <si>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</si>
  <si>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</si>
  <si>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</si>
  <si>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</si>
  <si>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</si>
  <si>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共性技术研究与开发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</si>
  <si>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</si>
  <si>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</si>
  <si>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</si>
  <si>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</si>
  <si>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</si>
  <si>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</si>
  <si>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</si>
  <si>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</si>
  <si>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</si>
  <si>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</si>
  <si>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</si>
  <si>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</si>
  <si>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</si>
  <si>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</si>
  <si>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</si>
  <si>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</si>
  <si>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</si>
  <si>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</si>
  <si>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</si>
  <si>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</si>
  <si>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</si>
  <si>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</si>
  <si>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</si>
  <si>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</si>
  <si>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</si>
  <si>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</si>
  <si>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</si>
  <si>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</si>
  <si>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</si>
  <si>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</si>
  <si>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</si>
  <si>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</si>
  <si>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</si>
  <si>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</si>
  <si>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</si>
  <si>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</si>
  <si>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</si>
  <si>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</si>
  <si>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</si>
  <si>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</si>
  <si>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</si>
  <si>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</si>
  <si>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</si>
  <si>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</si>
  <si>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</si>
  <si>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</si>
  <si>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</si>
  <si>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</si>
  <si>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</si>
  <si>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</si>
  <si>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</si>
  <si>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</si>
  <si>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</si>
  <si>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</si>
  <si>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</si>
  <si>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</si>
  <si>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</si>
  <si>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</si>
  <si>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</si>
  <si>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</si>
  <si>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</si>
  <si>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</si>
  <si>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</si>
  <si>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监测监管</t>
  </si>
  <si>
    <t xml:space="preserve">    传输发射</t>
  </si>
  <si>
    <t xml:space="preserve">    广播电视事务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</si>
  <si>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</si>
  <si>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</si>
  <si>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</si>
  <si>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</si>
  <si>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</si>
  <si>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</si>
  <si>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</si>
  <si>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</si>
  <si>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</si>
  <si>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</si>
  <si>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</si>
  <si>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</si>
  <si>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</si>
  <si>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</si>
  <si>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</si>
  <si>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</si>
  <si>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</si>
  <si>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</si>
  <si>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</si>
  <si>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</si>
  <si>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</si>
  <si>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</si>
  <si>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</si>
  <si>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</si>
  <si>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</si>
  <si>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</si>
  <si>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</si>
  <si>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</si>
  <si>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</si>
  <si>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</si>
  <si>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</si>
  <si>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</si>
  <si>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</si>
  <si>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</si>
  <si>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对机关事业单位职业年金的补助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</si>
  <si>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</si>
  <si>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</si>
  <si>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</si>
  <si>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</si>
  <si>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</si>
  <si>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</si>
  <si>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</si>
  <si>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</si>
  <si>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</si>
  <si>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</si>
  <si>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</si>
  <si>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</si>
  <si>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</si>
  <si>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促进创业补贴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</si>
  <si>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</si>
  <si>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</si>
  <si>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</si>
  <si>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</si>
  <si>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</si>
  <si>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</si>
  <si>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</si>
  <si>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光荣院</t>
  </si>
  <si>
    <t xml:space="preserve">    褒扬纪念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</si>
  <si>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</si>
  <si>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</si>
  <si>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</si>
  <si>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</si>
  <si>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</si>
  <si>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</si>
  <si>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</si>
  <si>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</si>
  <si>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</si>
  <si>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</si>
  <si>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</si>
  <si>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</si>
  <si>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</si>
  <si>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</si>
  <si>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</si>
  <si>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</si>
  <si>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</si>
  <si>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</si>
  <si>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</si>
  <si>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</si>
  <si>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</si>
  <si>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</si>
  <si>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</si>
  <si>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</si>
  <si>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</si>
  <si>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</si>
  <si>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</si>
  <si>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</si>
  <si>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</si>
  <si>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</si>
  <si>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</si>
  <si>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</si>
  <si>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</si>
  <si>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</si>
  <si>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对道路交通事故社会救助基金的补助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</si>
  <si>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</si>
  <si>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</si>
  <si>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</si>
  <si>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</si>
  <si>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</si>
  <si>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</si>
  <si>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</si>
  <si>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</si>
  <si>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</si>
  <si>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</si>
  <si>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</si>
  <si>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</si>
  <si>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</si>
  <si>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</si>
  <si>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军供保障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</si>
  <si>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</si>
  <si>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</si>
  <si>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</si>
  <si>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</si>
  <si>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</si>
  <si>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</si>
  <si>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</si>
  <si>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</si>
  <si>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</si>
  <si>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</si>
  <si>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</si>
  <si>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</si>
  <si>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</si>
  <si>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</si>
  <si>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</si>
  <si>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</si>
  <si>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</si>
  <si>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</si>
  <si>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</si>
  <si>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</si>
  <si>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</si>
  <si>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</si>
  <si>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优抚医院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</si>
  <si>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</si>
  <si>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</si>
  <si>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</si>
  <si>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</si>
  <si>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</si>
  <si>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</si>
  <si>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</si>
  <si>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</si>
  <si>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</si>
  <si>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</si>
  <si>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</si>
  <si>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</si>
  <si>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</si>
  <si>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</si>
  <si>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</si>
  <si>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突发公共卫生事件应急处置</t>
  </si>
  <si>
    <t xml:space="preserve">    其他公共卫生支出</t>
  </si>
  <si>
    <t xml:space="preserve">  计划生育事务</t>
  </si>
  <si>
    <t xml:space="preserve">    中医药</t>
  </si>
  <si>
    <t xml:space="preserve">    计划生育机构</t>
  </si>
  <si>
    <t xml:space="preserve">      中医（民族医）药专项</t>
  </si>
  <si>
    <t xml:space="preserve">    计划生育服务</t>
  </si>
  <si>
    <t xml:space="preserve">      其他中医药支出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</si>
  <si>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</si>
  <si>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</si>
  <si>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</si>
  <si>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</si>
  <si>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</si>
  <si>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</si>
  <si>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</si>
  <si>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</si>
  <si>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</si>
  <si>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</si>
  <si>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</si>
  <si>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</si>
  <si>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</si>
  <si>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</si>
  <si>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</si>
  <si>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</si>
  <si>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</si>
  <si>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</si>
  <si>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</si>
  <si>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</si>
  <si>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</si>
  <si>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</si>
  <si>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</si>
  <si>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中医药事务</t>
  </si>
  <si>
    <t xml:space="preserve">    中医(民族医)药专项</t>
  </si>
  <si>
    <t xml:space="preserve">    其他中医药事务支出</t>
  </si>
  <si>
    <t xml:space="preserve">  疾病预防控制事务</t>
  </si>
  <si>
    <t xml:space="preserve">    其他疾病预防控制事务支出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</si>
  <si>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</si>
  <si>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</si>
  <si>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</si>
  <si>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</si>
  <si>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</si>
  <si>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</si>
  <si>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</si>
  <si>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</si>
  <si>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</si>
  <si>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</si>
  <si>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</si>
  <si>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</si>
  <si>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</si>
  <si>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</si>
  <si>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</si>
  <si>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</si>
  <si>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</si>
  <si>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</si>
  <si>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</si>
  <si>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</si>
  <si>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</si>
  <si>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土壤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</si>
  <si>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</si>
  <si>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</si>
  <si>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</si>
  <si>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</si>
  <si>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</si>
  <si>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草原生态修复治理</t>
  </si>
  <si>
    <t xml:space="preserve">    自然保护地</t>
  </si>
  <si>
    <t xml:space="preserve">    其他自然生态保护支出</t>
  </si>
  <si>
    <t xml:space="preserve">  森林保护修复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</si>
  <si>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</si>
  <si>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</si>
  <si>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</si>
  <si>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</si>
  <si>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</si>
  <si>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其他森林保护修复支出</t>
  </si>
  <si>
    <t xml:space="preserve">  风沙荒漠治理</t>
  </si>
  <si>
    <t xml:space="preserve">    退耕还林还草</t>
  </si>
  <si>
    <t xml:space="preserve">    京津风沙源治理工程建设</t>
  </si>
  <si>
    <t xml:space="preserve">      退耕现金</t>
  </si>
  <si>
    <t xml:space="preserve">    其他风沙荒漠治理支出</t>
  </si>
  <si>
    <t xml:space="preserve">      退耕还林粮食折现补贴</t>
  </si>
  <si>
    <t xml:space="preserve">  退牧还草</t>
  </si>
  <si>
    <t xml:space="preserve">      退耕还林粮食费用补贴</t>
  </si>
  <si>
    <t xml:space="preserve">    退牧还草工程建设</t>
  </si>
  <si>
    <t xml:space="preserve">      退耕还林工程建设</t>
  </si>
  <si>
    <t xml:space="preserve">    其他退牧还草支出</t>
  </si>
  <si>
    <t xml:space="preserve">      其他退耕还林还草支出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</si>
  <si>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</si>
  <si>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</si>
  <si>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</si>
  <si>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</si>
  <si>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</si>
  <si>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</si>
  <si>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</si>
  <si>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</si>
  <si>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</si>
  <si>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</si>
  <si>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</si>
  <si>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</si>
  <si>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</si>
  <si>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</si>
  <si>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</si>
  <si>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能源科技装备</t>
  </si>
  <si>
    <t xml:space="preserve">    能源行业管理</t>
  </si>
  <si>
    <t xml:space="preserve">    能源管理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</si>
  <si>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</si>
  <si>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</si>
  <si>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</si>
  <si>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</si>
  <si>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</si>
  <si>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</si>
  <si>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</si>
  <si>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</si>
  <si>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</si>
  <si>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</si>
  <si>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</si>
  <si>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</si>
  <si>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</si>
  <si>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</si>
  <si>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</si>
  <si>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</si>
  <si>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</si>
  <si>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</si>
  <si>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</si>
  <si>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</si>
  <si>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</si>
  <si>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</si>
  <si>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</si>
  <si>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</si>
  <si>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</si>
  <si>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</si>
  <si>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</si>
  <si>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</si>
  <si>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</si>
  <si>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</si>
  <si>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</si>
  <si>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</si>
  <si>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</si>
  <si>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</si>
  <si>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</si>
  <si>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</si>
  <si>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</si>
  <si>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</si>
  <si>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</si>
  <si>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</si>
  <si>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</si>
  <si>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农业生态资源保护</t>
  </si>
  <si>
    <t xml:space="preserve">    乡村道路建设</t>
  </si>
  <si>
    <t xml:space="preserve">    渔业发展</t>
  </si>
  <si>
    <t xml:space="preserve">    对高校毕业生到基层任职补助</t>
  </si>
  <si>
    <t xml:space="preserve">    耕地建设与利用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</si>
  <si>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</si>
  <si>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</si>
  <si>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</si>
  <si>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</si>
  <si>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</si>
  <si>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</si>
  <si>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</si>
  <si>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</si>
  <si>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</si>
  <si>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</si>
  <si>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</si>
  <si>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</si>
  <si>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</si>
  <si>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</si>
  <si>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</si>
  <si>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</si>
  <si>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林业草原防灾减灾</t>
  </si>
  <si>
    <t xml:space="preserve">    草原管理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</si>
  <si>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</si>
  <si>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</si>
  <si>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</si>
  <si>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</si>
  <si>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</si>
  <si>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</si>
  <si>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</si>
  <si>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</si>
  <si>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</si>
  <si>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</si>
  <si>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</si>
  <si>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</si>
  <si>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</si>
  <si>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</si>
  <si>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</si>
  <si>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</si>
  <si>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</si>
  <si>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</si>
  <si>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</si>
  <si>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</si>
  <si>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</si>
  <si>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农村供水</t>
  </si>
  <si>
    <t xml:space="preserve">    南水北调工程建设</t>
  </si>
  <si>
    <t xml:space="preserve">    南水北调工程管理</t>
  </si>
  <si>
    <t xml:space="preserve">    其他水利支出</t>
  </si>
  <si>
    <t xml:space="preserve">  巩固脱贫攻坚成果衔接乡村振兴</t>
  </si>
  <si>
    <t xml:space="preserve">    农村基础设施建设</t>
  </si>
  <si>
    <t xml:space="preserve">    生产发展</t>
  </si>
  <si>
    <t xml:space="preserve">    社会发展</t>
  </si>
  <si>
    <t xml:space="preserve">    贷款奖补和贴息</t>
  </si>
  <si>
    <t xml:space="preserve">    “三西”农业建设专项补助</t>
  </si>
  <si>
    <t xml:space="preserve">    其他巩固脱贫攻坚成果衔接乡村振兴支出</t>
  </si>
  <si>
    <t xml:space="preserve">  农村综合改革</t>
  </si>
  <si>
    <t xml:space="preserve">    对村级公益事业建设的补助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</si>
  <si>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</si>
  <si>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</si>
  <si>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</si>
  <si>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</si>
  <si>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</si>
  <si>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</si>
  <si>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</si>
  <si>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</si>
  <si>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创业担保贷款贴息及奖补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</si>
  <si>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</si>
  <si>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</si>
  <si>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</si>
  <si>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</si>
  <si>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</si>
  <si>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</si>
  <si>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</si>
  <si>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</si>
  <si>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</si>
  <si>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</si>
  <si>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</si>
  <si>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</si>
  <si>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</si>
  <si>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</si>
  <si>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公路运输管理</t>
  </si>
  <si>
    <t xml:space="preserve">    公路和运输技术标准化建设</t>
  </si>
  <si>
    <t xml:space="preserve">    水运建设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</si>
  <si>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</si>
  <si>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</si>
  <si>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</si>
  <si>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</si>
  <si>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</si>
  <si>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</si>
  <si>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</si>
  <si>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</si>
  <si>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</si>
  <si>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</si>
  <si>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</si>
  <si>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</si>
  <si>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</si>
  <si>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</si>
  <si>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</si>
  <si>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</si>
  <si>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</si>
  <si>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</si>
  <si>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</si>
  <si>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</si>
  <si>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</si>
  <si>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</si>
  <si>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</si>
  <si>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</si>
  <si>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邮政业支出</t>
  </si>
  <si>
    <t xml:space="preserve">    邮政普遍服务与特殊服务</t>
  </si>
  <si>
    <t xml:space="preserve">    其他邮政业支出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</si>
  <si>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</si>
  <si>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</si>
  <si>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</si>
  <si>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</si>
  <si>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</si>
  <si>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</si>
  <si>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</si>
  <si>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</si>
  <si>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</si>
  <si>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</si>
  <si>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</si>
  <si>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</si>
  <si>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</si>
  <si>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</si>
  <si>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</si>
  <si>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</si>
  <si>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</si>
  <si>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</si>
  <si>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</si>
  <si>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</si>
  <si>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</si>
  <si>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</si>
  <si>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</si>
  <si>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</si>
  <si>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</si>
  <si>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</si>
  <si>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</si>
  <si>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</si>
  <si>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专用通信</t>
  </si>
  <si>
    <t xml:space="preserve">    无线电及信息通信监管</t>
  </si>
  <si>
    <t xml:space="preserve">    工程建设及运行维护</t>
  </si>
  <si>
    <t xml:space="preserve">    产业发展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</si>
  <si>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</si>
  <si>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</si>
  <si>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</si>
  <si>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</si>
  <si>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</si>
  <si>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</si>
  <si>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</si>
  <si>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</si>
  <si>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</si>
  <si>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</si>
  <si>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</si>
  <si>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</si>
  <si>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</si>
  <si>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</si>
  <si>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</si>
  <si>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</si>
  <si>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</si>
  <si>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</si>
  <si>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</si>
  <si>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</si>
  <si>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</si>
  <si>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</si>
  <si>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</si>
  <si>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</si>
  <si>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</si>
  <si>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</si>
  <si>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</si>
  <si>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</si>
  <si>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</si>
  <si>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</si>
  <si>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</si>
  <si>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</si>
  <si>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</si>
  <si>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</si>
  <si>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</si>
  <si>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</si>
  <si>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</si>
  <si>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</si>
  <si>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</si>
  <si>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</si>
  <si>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</si>
  <si>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</si>
  <si>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</si>
  <si>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</si>
  <si>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</si>
  <si>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</si>
  <si>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</si>
  <si>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</si>
  <si>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</si>
  <si>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</si>
  <si>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</si>
  <si>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</si>
  <si>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</si>
  <si>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重点企业贷款贴息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</si>
  <si>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</si>
  <si>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</si>
  <si>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</si>
  <si>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</si>
  <si>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文化旅游体育与传媒</t>
  </si>
  <si>
    <t xml:space="preserve">  卫生健康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</si>
  <si>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</si>
  <si>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</si>
  <si>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</si>
  <si>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</si>
  <si>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</si>
  <si>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</si>
  <si>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</si>
  <si>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</si>
  <si>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</si>
  <si>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</si>
  <si>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</si>
  <si>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</si>
  <si>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</si>
  <si>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 xml:space="preserve">    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</si>
  <si>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</si>
  <si>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</si>
  <si>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</si>
  <si>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</si>
  <si>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</si>
  <si>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</si>
  <si>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</si>
  <si>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</si>
  <si>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</si>
  <si>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</si>
  <si>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</si>
  <si>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</si>
  <si>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</si>
  <si>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</si>
  <si>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</si>
  <si>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</si>
  <si>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</si>
  <si>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</si>
  <si>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</si>
  <si>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</si>
  <si>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</si>
  <si>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</si>
  <si>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</si>
  <si>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</si>
  <si>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</si>
  <si>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</si>
  <si>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</si>
  <si>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</si>
  <si>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</si>
  <si>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</si>
  <si>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</si>
  <si>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</si>
  <si>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</si>
  <si>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</si>
  <si>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</si>
  <si>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</si>
  <si>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</si>
  <si>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</si>
  <si>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</si>
  <si>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保障性租赁住房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</si>
  <si>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</si>
  <si>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</si>
  <si>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</si>
  <si>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</si>
  <si>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</si>
  <si>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</si>
  <si>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</si>
  <si>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</si>
  <si>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</si>
  <si>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</si>
  <si>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粮油物资事务</t>
  </si>
  <si>
    <t xml:space="preserve">    财务和审计支出</t>
  </si>
  <si>
    <t xml:space="preserve">    信息统计</t>
  </si>
  <si>
    <t xml:space="preserve">    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</si>
  <si>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</si>
  <si>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</si>
  <si>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</si>
  <si>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</si>
  <si>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</si>
  <si>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</si>
  <si>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设施建设</t>
  </si>
  <si>
    <t xml:space="preserve">    设施安全</t>
  </si>
  <si>
    <t xml:space="preserve">    物资保管保养</t>
  </si>
  <si>
    <t xml:space="preserve">    其他粮油物资事务支出</t>
  </si>
  <si>
    <t xml:space="preserve">  能源储备</t>
  </si>
  <si>
    <t xml:space="preserve">    石油储备</t>
  </si>
  <si>
    <t xml:space="preserve">    天然铀储备</t>
  </si>
  <si>
    <t xml:space="preserve">    煤炭储备</t>
  </si>
  <si>
    <t xml:space="preserve">    成品油储备</t>
  </si>
  <si>
    <t xml:space="preserve">    天然气储备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</si>
  <si>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</si>
  <si>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</si>
  <si>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</si>
  <si>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</si>
  <si>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</si>
  <si>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</si>
  <si>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</si>
  <si>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</si>
  <si>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</si>
  <si>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</si>
  <si>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</si>
  <si>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</si>
  <si>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</si>
  <si>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</si>
  <si>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</si>
  <si>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</si>
  <si>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</si>
  <si>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</si>
  <si>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</si>
  <si>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</si>
  <si>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</si>
  <si>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</si>
  <si>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</si>
  <si>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</si>
  <si>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</si>
  <si>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应急救援</t>
  </si>
  <si>
    <t xml:space="preserve">    应急管理</t>
  </si>
  <si>
    <t xml:space="preserve">    其他应急管理支出</t>
  </si>
  <si>
    <t xml:space="preserve">  消防救援事务</t>
  </si>
  <si>
    <t xml:space="preserve">    消防应急救援</t>
  </si>
  <si>
    <t xml:space="preserve">    其他消防救援事务支出</t>
  </si>
  <si>
    <t xml:space="preserve">  矿山安全</t>
  </si>
  <si>
    <t xml:space="preserve">    矿山安全监察事务</t>
  </si>
  <si>
    <t xml:space="preserve">    矿山应急救援事务</t>
  </si>
  <si>
    <t xml:space="preserve">    其他矿山安全支出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</si>
  <si>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</si>
  <si>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</si>
  <si>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</si>
  <si>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</si>
  <si>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</si>
  <si>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</si>
  <si>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</si>
  <si>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</si>
  <si>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</si>
  <si>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</si>
  <si>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</si>
  <si>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</si>
  <si>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</si>
  <si>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</si>
  <si>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</si>
  <si>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</si>
  <si>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</si>
  <si>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</si>
  <si>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其他灾害防治及应急管理支出(款)</t>
  </si>
  <si>
    <t xml:space="preserve">    其他灾害防治及应急管理支出(项)</t>
  </si>
  <si>
    <t xml:space="preserve">  预备费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</si>
  <si>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</si>
  <si>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</si>
  <si>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</si>
  <si>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</si>
  <si>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中央政府国内债务付息支出(款)</t>
  </si>
  <si>
    <t xml:space="preserve">    中央政府国内债务付息支出(项)</t>
  </si>
  <si>
    <t xml:space="preserve">  中央政府国外债务付息支出</t>
  </si>
  <si>
    <t xml:space="preserve">    中央政府境外发行主权债券付息支出</t>
  </si>
  <si>
    <t xml:space="preserve">    中央政府向外国政府借款付息支出</t>
  </si>
  <si>
    <t xml:space="preserve">    中央政府向国际金融组织借款付息支出</t>
  </si>
  <si>
    <t xml:space="preserve">    中央政府其他国外借款付息支出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</si>
  <si>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</si>
  <si>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</si>
  <si>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</si>
  <si>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</si>
  <si>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</si>
  <si>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</si>
  <si>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中央政府国内债务发行费用支出(款)</t>
  </si>
  <si>
    <t xml:space="preserve">    中央政府国内债务发行费用支出(项)</t>
  </si>
  <si>
    <t xml:space="preserve">  中央政府国外债务发行费用支出(款)</t>
  </si>
  <si>
    <t xml:space="preserve">    中央政府国外债务发行费用支出(项)</t>
  </si>
  <si>
    <t xml:space="preserve">  地方政府一般债务发行费用支出(款)</t>
  </si>
  <si>
    <t xml:space="preserve">    地方政府一般债务发行费用支出(项)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</si>
</sst>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3">
    <font>
      <sz val="12"/>
      <name val="宋体"/>
      <charset val="134"/>
    </font>
    <font>
      <sz val="11"/>
      <name val="宋体"/>
      <charset val="134"/>
    </font>
    <font>
      <sz val="18"/>
      <name val="方正小标宋简体"/>
      <charset val="134"/>
    </font>
    <font>
      <sz val="11"/>
      <name val="方正小标宋简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2"/>
      <color theme="1"/>
      <name val="Times New Roman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25" fillId="7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0" fillId="0" borderId="0"/>
  </cellStyleXfs>
  <cellXfs count="62">
    <xf numFmtId="0" fontId="0" fillId="0" borderId="0" xfId="0"/>
    <xf numFmtId="0" fontId="0" fillId="0" borderId="0" xfId="0" applyFill="1" applyAlignment="1"/>
    <xf numFmtId="0" fontId="0" fillId="0" borderId="0" xfId="0" applyFill="1"/>
    <xf numFmtId="0" fontId="0" fillId="0" borderId="0" xfId="0" applyFill="1"/>
    <xf numFmtId="0" fontId="0" fillId="2" borderId="0" xfId="0" applyFill="1"/>
    <xf numFmtId="0" fontId="0" fillId="0" borderId="0" xfId="0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/>
    </xf>
    <xf numFmtId="177" fontId="0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/>
    </xf>
    <xf numFmtId="176" fontId="3" fillId="0" borderId="0" xfId="49" applyNumberFormat="1" applyFont="1" applyFill="1" applyAlignment="1">
      <alignment horizontal="center" vertical="center"/>
    </xf>
    <xf numFmtId="177" fontId="3" fillId="0" borderId="0" xfId="49" applyNumberFormat="1" applyFont="1" applyFill="1" applyAlignment="1">
      <alignment horizontal="center" vertical="center"/>
    </xf>
    <xf numFmtId="177" fontId="2" fillId="0" borderId="0" xfId="49" applyNumberFormat="1" applyFont="1" applyFill="1" applyAlignment="1">
      <alignment horizontal="center" vertical="center"/>
    </xf>
    <xf numFmtId="0" fontId="0" fillId="0" borderId="0" xfId="49" applyFont="1" applyFill="1" applyBorder="1" applyAlignment="1">
      <alignment vertical="center"/>
    </xf>
    <xf numFmtId="0" fontId="0" fillId="0" borderId="0" xfId="49" applyFont="1" applyFill="1" applyBorder="1" applyAlignment="1">
      <alignment horizontal="center" vertical="center"/>
    </xf>
    <xf numFmtId="0" fontId="0" fillId="0" borderId="0" xfId="49" applyFont="1" applyFill="1" applyAlignment="1">
      <alignment horizontal="center" vertical="center"/>
    </xf>
    <xf numFmtId="176" fontId="1" fillId="0" borderId="0" xfId="49" applyNumberFormat="1" applyFont="1" applyFill="1" applyAlignment="1">
      <alignment horizontal="center" vertical="center"/>
    </xf>
    <xf numFmtId="177" fontId="1" fillId="0" borderId="0" xfId="49" applyNumberFormat="1" applyFont="1" applyFill="1" applyBorder="1" applyAlignment="1">
      <alignment horizontal="center" vertical="center"/>
    </xf>
    <xf numFmtId="177" fontId="0" fillId="0" borderId="0" xfId="49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49" applyFont="1" applyFill="1" applyBorder="1" applyAlignment="1">
      <alignment horizontal="center"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177" fontId="6" fillId="0" borderId="2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176" fontId="1" fillId="0" borderId="2" xfId="0" applyNumberFormat="1" applyFont="1" applyFill="1" applyBorder="1" applyAlignment="1">
      <alignment horizontal="center"/>
    </xf>
    <xf numFmtId="176" fontId="1" fillId="0" borderId="2" xfId="0" applyNumberFormat="1" applyFont="1" applyFill="1" applyBorder="1" applyAlignment="1" applyProtection="1">
      <alignment horizontal="center" vertical="center"/>
    </xf>
    <xf numFmtId="176" fontId="9" fillId="3" borderId="3" xfId="0" applyNumberFormat="1" applyFont="1" applyFill="1" applyBorder="1" applyAlignment="1" applyProtection="1">
      <alignment horizontal="left" vertical="center"/>
      <protection locked="0"/>
    </xf>
    <xf numFmtId="0" fontId="10" fillId="3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 applyProtection="1">
      <alignment horizontal="center" vertical="center"/>
    </xf>
    <xf numFmtId="177" fontId="6" fillId="2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9" fillId="3" borderId="3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176" fontId="12" fillId="0" borderId="2" xfId="0" applyNumberFormat="1" applyFont="1" applyFill="1" applyBorder="1" applyAlignment="1" applyProtection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2" Type="http://schemas.openxmlformats.org/officeDocument/2006/relationships/styles" Target="styles.xml"/><Relationship Id="rId21" Type="http://schemas.openxmlformats.org/officeDocument/2006/relationships/sharedStrings" Target="sharedStrings.xml"/><Relationship Id="rId20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Backup%20of%20Backup%20of%20LINDA%20LISTONE.xlk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GOLDPYR4\ARENTO\TOOLBOX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fnl-gp2\ToolboxGP\Kor\OSP_Becht_Fi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OWER%20ASSUMPTION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tamer\DOS\TEMP\GPTLBX9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8472;&#23459;&#37051;\99&#39044;&#31639;&#36164;&#2600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3&#24180;&#37096;&#38376;&#39044;&#31639;&#65288;&#25253;&#20154;&#22823;&#65289;\&#22797;&#20214;%20&#32929;&#23460;&#19978;&#25253;\&#20892;&#19994;&#32929;\&#20892;&#19994;&#23616;\&#22797;&#20214;%20&#21531;&#22616;&#21306;&#31246;&#36153;&#25913;&#38761;\2000&#24180;&#36164;&#26009;\98&#24180;&#39044;&#31639;&#36164;&#2600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1\05&#39044;&#31639;&#26448;&#26009;&#21367;\2001&#24180;&#39044;&#31639;&#65306;&#22522;&#30784;&#26448;&#26009;&#23553;&#3875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2020&#24180;&#20154;&#20195;&#20250;&#36164;&#26009;\&#23459;&#27721;&#21439;2019&#24180;&#39044;&#31639;&#25910;&#25903;&#25191;&#34892;&#21450;2020&#24180;&#39044;&#31639;&#65288;&#33609;&#26696;&#6528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GP_Ph1\SBB-OIs\Hel-OI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3&#24180;&#37096;&#38376;&#39044;&#31639;&#65288;&#25253;&#20154;&#22823;&#65289;\&#22797;&#20214;%20&#32929;&#23460;&#19978;&#25253;\&#20892;&#19994;&#32929;\&#20892;&#19994;&#23616;\&#38472;&#23459;&#37051;\99&#39044;&#31639;&#36164;&#260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tamer\WINDOWS\GP_A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3&#24180;&#37096;&#38376;&#39044;&#31639;&#65288;&#25253;&#20154;&#22823;&#65289;\&#22797;&#20214;%20&#32929;&#23460;&#19978;&#25253;\&#20892;&#19994;&#32929;\&#20892;&#19994;&#23616;\&#22797;&#20214;%20&#21531;&#22616;&#21306;&#31246;&#36153;&#25913;&#38761;\2000&#24180;&#36164;&#26009;\&#38472;&#23459;&#37051;\99&#39044;&#31639;&#36164;&#2600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CHR\ARBEJDE\Q4DK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3&#24180;&#37096;&#38376;&#39044;&#31639;&#65288;&#25253;&#20154;&#22823;&#65289;\&#22797;&#20214;%20&#32929;&#23460;&#19978;&#25253;\&#20892;&#19994;&#32929;\&#20892;&#19994;&#23616;\&#22797;&#20214;%20&#21531;&#22616;&#21306;&#31246;&#36153;&#25913;&#38761;\2000&#24180;&#36164;&#26009;\99&#24180;&#36164;&#26009;\98&#24180;&#36164;&#26009;\98&#24180;&#21306;&#20065;&#39044;&#31639;&#36164;&#2600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8&#24180;&#36164;&#26009;\98&#24180;&#21306;&#20065;&#39044;&#31639;&#36164;&#2600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VVVVVa"/>
      <sheetName val="新华区收支总表"/>
      <sheetName val="天生区收支总表"/>
      <sheetName val="双河区收支总表"/>
      <sheetName val="胡家区收支总表"/>
      <sheetName val="樊哙区收支总表"/>
      <sheetName val="土黄区收支总表"/>
      <sheetName val="峰城区收支总表"/>
      <sheetName val="昆池区收支总表"/>
      <sheetName val="南坝区收支总表"/>
      <sheetName val="清溪区收支总表"/>
      <sheetName val="君塘区收支总表"/>
      <sheetName val="蒲江区收支总表"/>
      <sheetName val="东乡镇收支总表"/>
      <sheetName val="人员对比表"/>
      <sheetName val="人员对比表 (2)"/>
      <sheetName val="支出对比表"/>
      <sheetName val="支出明细汇总表"/>
      <sheetName val="东乡镇支出明细表 "/>
      <sheetName val="蒲江区支出明细表 "/>
      <sheetName val="君塘区支出明细表 "/>
      <sheetName val="清溪区支出明细表 "/>
      <sheetName val="南坝区支出明细表 "/>
      <sheetName val="昆池区支出明细表 "/>
      <sheetName val="峰城区支出明细表 "/>
      <sheetName val="土黄区支出明细表 "/>
      <sheetName val="樊哙区支出明细表 "/>
      <sheetName val="胡家区支出明细表 "/>
      <sheetName val="双河区支出明细表 "/>
      <sheetName val="天生区支出明细表 "/>
      <sheetName val="新华区支出明细表 "/>
      <sheetName val="支出汇总表"/>
      <sheetName val="收入汇总表"/>
      <sheetName val="Y9701"/>
      <sheetName val="Y9701-"/>
      <sheetName val="Y9701J"/>
      <sheetName val="Y9701SZJ"/>
      <sheetName val="98年支出分析表 (2)"/>
      <sheetName val="98年支出预算明细"/>
      <sheetName val="94年来区乡财政供给人员情况表"/>
      <sheetName val="98年收支建议数（附表）"/>
      <sheetName val="九七年区乡收入完成情况表"/>
      <sheetName val="94-98年区乡收入完成情况"/>
      <sheetName val="94-98年区乡财力计算表"/>
      <sheetName val="99年收支建议数 "/>
      <sheetName val="99年财政收入建议数"/>
      <sheetName val="99年区乡收入分项目建议数"/>
      <sheetName val="99年收支预算总表"/>
      <sheetName val="99年支出分析表"/>
      <sheetName val="98年区乡收入预算建议"/>
      <sheetName val="99年区乡财政体制计算表 "/>
      <sheetName val="98区乡收入分项目建议数"/>
      <sheetName val="98年区乡未及时上划资金占用费"/>
      <sheetName val="一般预算简表"/>
      <sheetName val="一般预算总表"/>
      <sheetName val="一般预算明细表"/>
      <sheetName val="基金预算简表"/>
      <sheetName val="收入基数表"/>
      <sheetName val="收入因素表"/>
      <sheetName val="支出因素表"/>
      <sheetName val="预算封面"/>
      <sheetName val="98年支出分析表"/>
      <sheetName val="99年支出与上年对比表"/>
      <sheetName val="县本级财力计算表"/>
      <sheetName val="99年县本供给人员表"/>
      <sheetName val="99年支出分析表(第一次削减)"/>
      <sheetName val="99年支出分析表(第二次削减)"/>
      <sheetName val="99年支出分析表(对比表)"/>
      <sheetName val="99年支出预算明细表(保留元)"/>
      <sheetName val="99年支出预算明细表（保留百元）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98区乡收入建议数"/>
      <sheetName val="98年预算资料"/>
    </sheetNames>
    <definedNames>
      <definedName name="金融办"/>
    </defined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封面 (2)"/>
      <sheetName val="封面 (3)"/>
      <sheetName val="封面 (4)"/>
      <sheetName val="封面 (5)"/>
      <sheetName val="98区乡收入建议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目录"/>
      <sheetName val="Sheet1"/>
      <sheetName val="1公共预算收入"/>
      <sheetName val="2公共预算支出"/>
      <sheetName val="3公共收支平衡"/>
      <sheetName val="4上级转移支付"/>
      <sheetName val="5政府经济分类表"/>
      <sheetName val="6一般债务余额"/>
      <sheetName val="7基金收入"/>
      <sheetName val="8基金支出"/>
      <sheetName val="9基金平衡"/>
      <sheetName val="10专项债务余额 "/>
      <sheetName val="11国资收入"/>
      <sheetName val="12国资支出 "/>
      <sheetName val="13社保基金收入 "/>
      <sheetName val="14社保基金支出"/>
      <sheetName val="15社保结余 "/>
      <sheetName val="16政府性债务余额"/>
      <sheetName val="Sheet2"/>
      <sheetName val="17公共预算收入"/>
      <sheetName val="18公共预算支出"/>
      <sheetName val="19公共预算平衡"/>
      <sheetName val="20上级转移支付"/>
      <sheetName val="21政府经济分类表"/>
      <sheetName val="22基金收入"/>
      <sheetName val="23基金支出"/>
      <sheetName val="24基金平衡"/>
      <sheetName val="25国资收入"/>
      <sheetName val="26国资支出 "/>
      <sheetName val="27社保基金收入"/>
      <sheetName val="28社保基金支出"/>
      <sheetName val="29社保基金结余"/>
      <sheetName val="30还款计划"/>
    </sheetNames>
    <definedNames>
      <definedName name="Module.Prix_SMC" sheetId="13"/>
      <definedName name="Prix_SMC" sheetId="13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98区乡收入分项目建议数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VVVVVa"/>
      <sheetName val="年终收入进度表 "/>
      <sheetName val="区乡支出预算表"/>
      <sheetName val="九七年区乡收入完成情况表 "/>
      <sheetName val="九七年县对区结算表"/>
      <sheetName val="新华区收支总表"/>
      <sheetName val="天生区收支总表"/>
      <sheetName val="双河区收支总表"/>
      <sheetName val="胡家区收支总表"/>
      <sheetName val="樊哙区收支总表"/>
      <sheetName val="土黄区收支总表"/>
      <sheetName val="峰城区收支总表"/>
      <sheetName val="昆池区收支总表"/>
      <sheetName val="南坝区收支总表"/>
      <sheetName val="清溪区收支总表"/>
      <sheetName val="君塘区收支总表"/>
      <sheetName val="蒲江区收支总表"/>
      <sheetName val="东乡镇收支总表"/>
      <sheetName val="人员对比表"/>
      <sheetName val="人员对比表 (2)"/>
      <sheetName val="支出对比表"/>
      <sheetName val="支出明细汇总表"/>
      <sheetName val="东乡镇支出明细表 "/>
      <sheetName val="蒲江区支出明细表 "/>
      <sheetName val="君塘区支出明细表 "/>
      <sheetName val="清溪区支出明细表 "/>
      <sheetName val="南坝区支出明细表 "/>
      <sheetName val="昆池区支出明细表 "/>
      <sheetName val="峰城区支出明细表 "/>
      <sheetName val="土黄区支出明细表 "/>
      <sheetName val="樊哙区支出明细表 "/>
      <sheetName val="胡家区支出明细表 "/>
      <sheetName val="双河区支出明细表 "/>
      <sheetName val="天生区支出明细表 "/>
      <sheetName val="新华区支出明细表 "/>
      <sheetName val="支出汇总表"/>
      <sheetName val="收入汇总表"/>
      <sheetName val="九七年区乡收入完成情况表"/>
      <sheetName val="98年区乡收入预算建议"/>
      <sheetName val="98年区乡财政体制计算表 (附表)"/>
      <sheetName val="98年区乡财政体制计算表 "/>
      <sheetName val="98区乡收入分项目建议数"/>
      <sheetName val="99年区乡收入分项目建议数"/>
      <sheetName val="98年财政收入建议数"/>
      <sheetName val="97年区乡未及时上划资金占用费"/>
      <sheetName val="94年来区乡财政供给人员情况表"/>
      <sheetName val="laroux"/>
      <sheetName val="东乡镇支出明细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33"/>
  <sheetViews>
    <sheetView tabSelected="1" workbookViewId="0">
      <selection activeCell="E18" sqref="E18"/>
    </sheetView>
  </sheetViews>
  <sheetFormatPr defaultColWidth="9" defaultRowHeight="14.25"/>
  <cols>
    <col min="1" max="1" width="36.125" style="2" customWidth="1"/>
    <col min="2" max="2" width="12.875" style="5" customWidth="1"/>
    <col min="3" max="4" width="14.875" style="5" customWidth="1"/>
    <col min="5" max="5" width="14.875" style="6" customWidth="1"/>
    <col min="6" max="6" width="13.625" style="7" customWidth="1"/>
    <col min="7" max="7" width="11.5" style="8" customWidth="1"/>
    <col min="8" max="9" width="14.5" style="2" hidden="1" customWidth="1"/>
    <col min="10" max="16384" width="9" style="2"/>
  </cols>
  <sheetData>
    <row r="1" s="1" customFormat="1" ht="20" customHeight="1" spans="1:7">
      <c r="A1" s="9"/>
      <c r="B1" s="10"/>
      <c r="C1" s="10"/>
      <c r="D1" s="10"/>
      <c r="E1" s="6"/>
      <c r="F1" s="11"/>
      <c r="G1" s="11"/>
    </row>
    <row r="2" s="2" customFormat="1" ht="39.95" customHeight="1" spans="1:7">
      <c r="A2" s="12" t="s">
        <v>0</v>
      </c>
      <c r="B2" s="12"/>
      <c r="C2" s="12"/>
      <c r="D2" s="12"/>
      <c r="E2" s="13"/>
      <c r="F2" s="14"/>
      <c r="G2" s="15"/>
    </row>
    <row r="3" s="2" customFormat="1" ht="18" customHeight="1" spans="1:7">
      <c r="A3" s="16"/>
      <c r="B3" s="17"/>
      <c r="C3" s="18"/>
      <c r="D3" s="18"/>
      <c r="E3" s="19"/>
      <c r="F3" s="20" t="s">
        <v>1</v>
      </c>
      <c r="G3" s="21"/>
    </row>
    <row r="4" s="2" customFormat="1" ht="38" customHeight="1" spans="1:7">
      <c r="A4" s="22" t="s">
        <v>2</v>
      </c>
      <c r="B4" s="23" t="s">
        <v>3</v>
      </c>
      <c r="C4" s="23" t="s">
        <v>4</v>
      </c>
      <c r="D4" s="24" t="s">
        <v>5</v>
      </c>
      <c r="E4" s="24" t="s">
        <v>6</v>
      </c>
      <c r="F4" s="25" t="s">
        <v>7</v>
      </c>
      <c r="G4" s="25" t="s">
        <v>8</v>
      </c>
    </row>
    <row r="5" ht="38" customHeight="1" spans="1:7">
      <c r="A5" s="26" t="s">
        <v>9</v>
      </c>
      <c r="B5" s="23">
        <v>701365</v>
      </c>
      <c r="C5" s="23">
        <v>1064558</v>
      </c>
      <c r="D5" s="23">
        <v>995813</v>
      </c>
      <c r="E5" s="23">
        <v>905434</v>
      </c>
      <c r="F5" s="27">
        <f>D5/C5%</f>
        <v>93.5423903629488</v>
      </c>
      <c r="G5" s="27">
        <f t="shared" ref="G5:G10" si="0">D5/E5%</f>
        <v>109.981842961497</v>
      </c>
    </row>
    <row r="6" s="3" customFormat="1" ht="17.1" customHeight="1" spans="1:7">
      <c r="A6" s="28" t="s">
        <v>10</v>
      </c>
      <c r="B6" s="29">
        <v>62637</v>
      </c>
      <c r="C6" s="30">
        <v>70120</v>
      </c>
      <c r="D6" s="31">
        <f>D7+D19+D28+D38+D49+D60+D71+D79+D88+D101+D110+D121+D133+D140+D148+D154+D161+D168+D175+D182+D189+D197+D203+D209+D216+D231+D238+D244</f>
        <v>69552</v>
      </c>
      <c r="E6" s="30">
        <v>77092</v>
      </c>
      <c r="F6" s="32">
        <f t="shared" ref="F6:F48" si="1">D6/C6%</f>
        <v>99.1899600684541</v>
      </c>
      <c r="G6" s="32">
        <f t="shared" si="0"/>
        <v>90.2194780262544</v>
      </c>
    </row>
    <row r="7" ht="19" customHeight="1" spans="1:7">
      <c r="A7" s="33" t="s">
        <v>11</v>
      </c>
      <c r="B7" s="34">
        <v>912</v>
      </c>
      <c r="C7" s="35">
        <v>1043</v>
      </c>
      <c r="D7" s="36">
        <f>SUM(D8:D18)</f>
        <v>1043</v>
      </c>
      <c r="E7" s="35">
        <v>1428</v>
      </c>
      <c r="F7" s="27">
        <f t="shared" si="1"/>
        <v>100</v>
      </c>
      <c r="G7" s="27">
        <f t="shared" si="0"/>
        <v>73.0392156862745</v>
      </c>
    </row>
    <row r="8" ht="17.1" customHeight="1" spans="1:7">
      <c r="A8" s="37" t="s">
        <v>12</v>
      </c>
      <c r="B8" s="36">
        <v>462</v>
      </c>
      <c r="C8" s="36">
        <v>497</v>
      </c>
      <c r="D8" s="36">
        <v>497</v>
      </c>
      <c r="E8" s="35">
        <v>584</v>
      </c>
      <c r="F8" s="27">
        <f t="shared" si="1"/>
        <v>100</v>
      </c>
      <c r="G8" s="27">
        <f t="shared" si="0"/>
        <v>85.1027397260274</v>
      </c>
    </row>
    <row r="9" ht="17.1" customHeight="1" spans="1:7">
      <c r="A9" s="37" t="s">
        <v>13</v>
      </c>
      <c r="B9" s="36">
        <v>0</v>
      </c>
      <c r="C9" s="36">
        <v>8</v>
      </c>
      <c r="D9" s="36">
        <v>8</v>
      </c>
      <c r="E9" s="35">
        <v>28</v>
      </c>
      <c r="F9" s="27">
        <f t="shared" si="1"/>
        <v>100</v>
      </c>
      <c r="G9" s="27">
        <f t="shared" si="0"/>
        <v>28.5714285714286</v>
      </c>
    </row>
    <row r="10" ht="17.1" customHeight="1" spans="1:7">
      <c r="A10" s="37" t="s">
        <v>14</v>
      </c>
      <c r="B10" s="36">
        <v>0</v>
      </c>
      <c r="C10" s="36"/>
      <c r="D10" s="36"/>
      <c r="E10" s="38">
        <v>0</v>
      </c>
      <c r="F10" s="27" t="e">
        <f t="shared" si="1"/>
        <v>#DIV/0!</v>
      </c>
      <c r="G10" s="27" t="e">
        <f t="shared" si="0"/>
        <v>#DIV/0!</v>
      </c>
    </row>
    <row r="11" ht="17.1" customHeight="1" spans="1:7">
      <c r="A11" s="37" t="s">
        <v>15</v>
      </c>
      <c r="B11" s="36">
        <v>131</v>
      </c>
      <c r="C11" s="36">
        <v>131</v>
      </c>
      <c r="D11" s="36">
        <v>131</v>
      </c>
      <c r="E11" s="35">
        <v>134</v>
      </c>
      <c r="F11" s="27">
        <f t="shared" si="1"/>
        <v>100</v>
      </c>
      <c r="G11" s="27">
        <f t="shared" ref="G11:G20" si="2">D11/E11%</f>
        <v>97.7611940298507</v>
      </c>
    </row>
    <row r="12" ht="17.1" customHeight="1" spans="1:7">
      <c r="A12" s="37" t="s">
        <v>16</v>
      </c>
      <c r="B12" s="36">
        <v>0</v>
      </c>
      <c r="C12" s="36"/>
      <c r="D12" s="36"/>
      <c r="E12" s="35">
        <v>0</v>
      </c>
      <c r="F12" s="27" t="e">
        <f t="shared" si="1"/>
        <v>#DIV/0!</v>
      </c>
      <c r="G12" s="27" t="e">
        <f t="shared" si="2"/>
        <v>#DIV/0!</v>
      </c>
    </row>
    <row r="13" ht="17.1" customHeight="1" spans="1:7">
      <c r="A13" s="37" t="s">
        <v>17</v>
      </c>
      <c r="B13" s="36">
        <v>46</v>
      </c>
      <c r="C13" s="36">
        <v>46</v>
      </c>
      <c r="D13" s="36">
        <v>46</v>
      </c>
      <c r="E13" s="35">
        <v>78</v>
      </c>
      <c r="F13" s="27">
        <f t="shared" si="1"/>
        <v>100</v>
      </c>
      <c r="G13" s="27">
        <f t="shared" si="2"/>
        <v>58.974358974359</v>
      </c>
    </row>
    <row r="14" ht="17.1" customHeight="1" spans="1:7">
      <c r="A14" s="37" t="s">
        <v>18</v>
      </c>
      <c r="B14" s="36">
        <v>52</v>
      </c>
      <c r="C14" s="36">
        <v>52</v>
      </c>
      <c r="D14" s="36">
        <v>52</v>
      </c>
      <c r="E14" s="35">
        <v>135</v>
      </c>
      <c r="F14" s="27">
        <f t="shared" si="1"/>
        <v>100</v>
      </c>
      <c r="G14" s="27">
        <f t="shared" si="2"/>
        <v>38.5185185185185</v>
      </c>
    </row>
    <row r="15" ht="17.1" customHeight="1" spans="1:7">
      <c r="A15" s="37" t="s">
        <v>19</v>
      </c>
      <c r="B15" s="36">
        <v>72</v>
      </c>
      <c r="C15" s="36">
        <v>97</v>
      </c>
      <c r="D15" s="36">
        <v>97</v>
      </c>
      <c r="E15" s="35">
        <v>123</v>
      </c>
      <c r="F15" s="27">
        <f t="shared" si="1"/>
        <v>100</v>
      </c>
      <c r="G15" s="27">
        <f t="shared" si="2"/>
        <v>78.8617886178862</v>
      </c>
    </row>
    <row r="16" ht="17.1" customHeight="1" spans="1:7">
      <c r="A16" s="37" t="s">
        <v>20</v>
      </c>
      <c r="B16" s="36">
        <v>0</v>
      </c>
      <c r="C16" s="36"/>
      <c r="D16" s="36"/>
      <c r="E16" s="35">
        <v>0</v>
      </c>
      <c r="F16" s="27" t="e">
        <f t="shared" si="1"/>
        <v>#DIV/0!</v>
      </c>
      <c r="G16" s="27" t="e">
        <f t="shared" si="2"/>
        <v>#DIV/0!</v>
      </c>
    </row>
    <row r="17" ht="17.1" customHeight="1" spans="1:7">
      <c r="A17" s="37" t="s">
        <v>21</v>
      </c>
      <c r="B17" s="36">
        <v>29</v>
      </c>
      <c r="C17" s="36">
        <v>42</v>
      </c>
      <c r="D17" s="36">
        <v>42</v>
      </c>
      <c r="E17" s="39">
        <v>34</v>
      </c>
      <c r="F17" s="27">
        <f t="shared" si="1"/>
        <v>100</v>
      </c>
      <c r="G17" s="27">
        <f t="shared" si="2"/>
        <v>123.529411764706</v>
      </c>
    </row>
    <row r="18" ht="17.1" customHeight="1" spans="1:7">
      <c r="A18" s="37" t="s">
        <v>22</v>
      </c>
      <c r="B18" s="34">
        <v>120</v>
      </c>
      <c r="C18" s="36">
        <v>170</v>
      </c>
      <c r="D18" s="36">
        <v>170</v>
      </c>
      <c r="E18" s="39">
        <v>312</v>
      </c>
      <c r="F18" s="27">
        <f t="shared" si="1"/>
        <v>100</v>
      </c>
      <c r="G18" s="27">
        <f t="shared" si="2"/>
        <v>54.4871794871795</v>
      </c>
    </row>
    <row r="19" ht="17.1" customHeight="1" spans="1:7">
      <c r="A19" s="33" t="s">
        <v>23</v>
      </c>
      <c r="B19" s="34">
        <v>901</v>
      </c>
      <c r="C19" s="35">
        <v>1003</v>
      </c>
      <c r="D19" s="36">
        <f>SUM(D20:D27)</f>
        <v>1003</v>
      </c>
      <c r="E19" s="39">
        <v>1141</v>
      </c>
      <c r="F19" s="27">
        <f t="shared" si="1"/>
        <v>100</v>
      </c>
      <c r="G19" s="27">
        <f t="shared" si="2"/>
        <v>87.9053461875548</v>
      </c>
    </row>
    <row r="20" ht="17.1" customHeight="1" spans="1:7">
      <c r="A20" s="37" t="s">
        <v>12</v>
      </c>
      <c r="B20" s="36">
        <v>464</v>
      </c>
      <c r="C20" s="36">
        <v>526</v>
      </c>
      <c r="D20" s="36">
        <v>526</v>
      </c>
      <c r="E20" s="39">
        <v>480</v>
      </c>
      <c r="F20" s="27">
        <f t="shared" si="1"/>
        <v>100</v>
      </c>
      <c r="G20" s="27">
        <f t="shared" si="2"/>
        <v>109.583333333333</v>
      </c>
    </row>
    <row r="21" ht="17.1" customHeight="1" spans="1:7">
      <c r="A21" s="37" t="s">
        <v>13</v>
      </c>
      <c r="B21" s="36">
        <v>0</v>
      </c>
      <c r="C21" s="36"/>
      <c r="D21" s="36"/>
      <c r="E21" s="39">
        <v>7</v>
      </c>
      <c r="F21" s="27" t="e">
        <f t="shared" si="1"/>
        <v>#DIV/0!</v>
      </c>
      <c r="G21" s="27">
        <f t="shared" ref="G21:G32" si="3">D21/E21%</f>
        <v>0</v>
      </c>
    </row>
    <row r="22" ht="17.1" customHeight="1" spans="1:7">
      <c r="A22" s="37" t="s">
        <v>14</v>
      </c>
      <c r="B22" s="36">
        <v>0</v>
      </c>
      <c r="C22" s="36"/>
      <c r="D22" s="36"/>
      <c r="E22" s="39">
        <v>17</v>
      </c>
      <c r="F22" s="27" t="e">
        <f t="shared" si="1"/>
        <v>#DIV/0!</v>
      </c>
      <c r="G22" s="27">
        <f t="shared" si="3"/>
        <v>0</v>
      </c>
    </row>
    <row r="23" ht="17.1" customHeight="1" spans="1:7">
      <c r="A23" s="37" t="s">
        <v>24</v>
      </c>
      <c r="B23" s="36">
        <v>116</v>
      </c>
      <c r="C23" s="36">
        <v>88</v>
      </c>
      <c r="D23" s="36">
        <v>88</v>
      </c>
      <c r="E23" s="39">
        <v>147</v>
      </c>
      <c r="F23" s="27">
        <f t="shared" si="1"/>
        <v>100</v>
      </c>
      <c r="G23" s="27">
        <f t="shared" si="3"/>
        <v>59.8639455782313</v>
      </c>
    </row>
    <row r="24" ht="17.1" customHeight="1" spans="1:7">
      <c r="A24" s="37" t="s">
        <v>25</v>
      </c>
      <c r="B24" s="36">
        <v>68</v>
      </c>
      <c r="C24" s="36">
        <v>60</v>
      </c>
      <c r="D24" s="36">
        <v>60</v>
      </c>
      <c r="E24" s="39">
        <v>68</v>
      </c>
      <c r="F24" s="27">
        <f t="shared" si="1"/>
        <v>100</v>
      </c>
      <c r="G24" s="27">
        <f t="shared" si="3"/>
        <v>88.2352941176471</v>
      </c>
    </row>
    <row r="25" ht="17.1" customHeight="1" spans="1:7">
      <c r="A25" s="37" t="s">
        <v>26</v>
      </c>
      <c r="B25" s="36">
        <v>21</v>
      </c>
      <c r="C25" s="36">
        <v>17</v>
      </c>
      <c r="D25" s="36">
        <v>17</v>
      </c>
      <c r="E25" s="39">
        <v>36</v>
      </c>
      <c r="F25" s="27">
        <f t="shared" si="1"/>
        <v>100</v>
      </c>
      <c r="G25" s="27">
        <f t="shared" si="3"/>
        <v>47.2222222222222</v>
      </c>
    </row>
    <row r="26" ht="17.1" customHeight="1" spans="1:7">
      <c r="A26" s="37" t="s">
        <v>21</v>
      </c>
      <c r="B26" s="36">
        <v>42</v>
      </c>
      <c r="C26" s="36">
        <v>51</v>
      </c>
      <c r="D26" s="36">
        <v>51</v>
      </c>
      <c r="E26" s="39">
        <v>64</v>
      </c>
      <c r="F26" s="27">
        <f t="shared" si="1"/>
        <v>100</v>
      </c>
      <c r="G26" s="27">
        <f t="shared" si="3"/>
        <v>79.6875</v>
      </c>
    </row>
    <row r="27" ht="17.1" customHeight="1" spans="1:7">
      <c r="A27" s="37" t="s">
        <v>27</v>
      </c>
      <c r="B27" s="36">
        <v>190</v>
      </c>
      <c r="C27" s="36">
        <v>261</v>
      </c>
      <c r="D27" s="36">
        <v>261</v>
      </c>
      <c r="E27" s="39">
        <v>322</v>
      </c>
      <c r="F27" s="27">
        <f t="shared" si="1"/>
        <v>100</v>
      </c>
      <c r="G27" s="27">
        <f t="shared" si="3"/>
        <v>81.055900621118</v>
      </c>
    </row>
    <row r="28" ht="17.1" customHeight="1" spans="1:7">
      <c r="A28" s="33" t="s">
        <v>28</v>
      </c>
      <c r="B28" s="34">
        <v>41234</v>
      </c>
      <c r="C28" s="35">
        <v>40072</v>
      </c>
      <c r="D28" s="36">
        <f>SUM(D29:D37)</f>
        <v>39937</v>
      </c>
      <c r="E28" s="39">
        <v>43985</v>
      </c>
      <c r="F28" s="27">
        <f t="shared" si="1"/>
        <v>99.6631064084648</v>
      </c>
      <c r="G28" s="27">
        <f t="shared" si="3"/>
        <v>90.7968625667841</v>
      </c>
    </row>
    <row r="29" ht="17.1" customHeight="1" spans="1:7">
      <c r="A29" s="37" t="s">
        <v>12</v>
      </c>
      <c r="B29" s="36">
        <v>18240</v>
      </c>
      <c r="C29" s="36">
        <v>17713</v>
      </c>
      <c r="D29" s="36">
        <v>17713</v>
      </c>
      <c r="E29" s="39">
        <v>19461</v>
      </c>
      <c r="F29" s="27">
        <f t="shared" si="1"/>
        <v>100</v>
      </c>
      <c r="G29" s="27">
        <f t="shared" si="3"/>
        <v>91.0179333025024</v>
      </c>
    </row>
    <row r="30" ht="17.1" customHeight="1" spans="1:7">
      <c r="A30" s="37" t="s">
        <v>13</v>
      </c>
      <c r="B30" s="36">
        <v>599</v>
      </c>
      <c r="C30" s="36">
        <v>3912</v>
      </c>
      <c r="D30" s="36">
        <v>3912</v>
      </c>
      <c r="E30" s="39">
        <v>1680</v>
      </c>
      <c r="F30" s="27">
        <f t="shared" si="1"/>
        <v>100</v>
      </c>
      <c r="G30" s="27">
        <f t="shared" si="3"/>
        <v>232.857142857143</v>
      </c>
    </row>
    <row r="31" ht="17.1" customHeight="1" spans="1:7">
      <c r="A31" s="37" t="s">
        <v>14</v>
      </c>
      <c r="B31" s="36">
        <v>432</v>
      </c>
      <c r="C31" s="36">
        <v>658</v>
      </c>
      <c r="D31" s="36">
        <v>658</v>
      </c>
      <c r="E31" s="39">
        <v>455</v>
      </c>
      <c r="F31" s="27">
        <f t="shared" si="1"/>
        <v>100</v>
      </c>
      <c r="G31" s="27">
        <f t="shared" si="3"/>
        <v>144.615384615385</v>
      </c>
    </row>
    <row r="32" ht="17.1" customHeight="1" spans="1:7">
      <c r="A32" s="37" t="s">
        <v>29</v>
      </c>
      <c r="B32" s="36">
        <v>0</v>
      </c>
      <c r="C32" s="36"/>
      <c r="D32" s="36"/>
      <c r="E32" s="39">
        <v>0</v>
      </c>
      <c r="F32" s="27" t="e">
        <f t="shared" si="1"/>
        <v>#DIV/0!</v>
      </c>
      <c r="G32" s="27" t="e">
        <f t="shared" ref="G32:G95" si="4">D32/E32%</f>
        <v>#DIV/0!</v>
      </c>
    </row>
    <row r="33" ht="17.1" customHeight="1" spans="1:7">
      <c r="A33" s="37" t="s">
        <v>30</v>
      </c>
      <c r="B33" s="36">
        <v>414</v>
      </c>
      <c r="C33" s="36">
        <v>1116</v>
      </c>
      <c r="D33" s="36">
        <v>1116</v>
      </c>
      <c r="E33" s="39">
        <v>403</v>
      </c>
      <c r="F33" s="27">
        <f t="shared" si="1"/>
        <v>100</v>
      </c>
      <c r="G33" s="27">
        <f t="shared" si="4"/>
        <v>276.923076923077</v>
      </c>
    </row>
    <row r="34" ht="17.1" customHeight="1" spans="1:7">
      <c r="A34" s="37" t="s">
        <v>31</v>
      </c>
      <c r="B34" s="36">
        <v>117</v>
      </c>
      <c r="C34" s="36">
        <v>483</v>
      </c>
      <c r="D34" s="36">
        <v>483</v>
      </c>
      <c r="E34" s="39">
        <v>443</v>
      </c>
      <c r="F34" s="27">
        <f t="shared" si="1"/>
        <v>100</v>
      </c>
      <c r="G34" s="27">
        <f t="shared" si="4"/>
        <v>109.02934537246</v>
      </c>
    </row>
    <row r="35" ht="17.1" customHeight="1" spans="1:9">
      <c r="A35" s="37" t="s">
        <v>32</v>
      </c>
      <c r="B35" s="36">
        <v>0</v>
      </c>
      <c r="C35" s="36"/>
      <c r="D35" s="36"/>
      <c r="E35" s="39">
        <v>0</v>
      </c>
      <c r="F35" s="27" t="e">
        <f t="shared" si="1"/>
        <v>#DIV/0!</v>
      </c>
      <c r="G35" s="27" t="e">
        <f t="shared" si="4"/>
        <v>#DIV/0!</v>
      </c>
      <c r="H35" s="40" t="s">
        <v>33</v>
      </c>
      <c r="I35" s="41">
        <v>0</v>
      </c>
    </row>
    <row r="36" ht="17.1" customHeight="1" spans="1:7">
      <c r="A36" s="37" t="s">
        <v>21</v>
      </c>
      <c r="B36" s="36">
        <v>1860</v>
      </c>
      <c r="C36" s="36">
        <v>14790</v>
      </c>
      <c r="D36" s="36">
        <v>14770</v>
      </c>
      <c r="E36" s="39">
        <v>1860</v>
      </c>
      <c r="F36" s="27">
        <f t="shared" si="1"/>
        <v>99.8647734956051</v>
      </c>
      <c r="G36" s="27">
        <f t="shared" si="4"/>
        <v>794.086021505376</v>
      </c>
    </row>
    <row r="37" ht="17.1" customHeight="1" spans="1:7">
      <c r="A37" s="37" t="s">
        <v>34</v>
      </c>
      <c r="B37" s="36">
        <v>19572</v>
      </c>
      <c r="C37" s="36">
        <v>1400</v>
      </c>
      <c r="D37" s="36">
        <v>1285</v>
      </c>
      <c r="E37" s="39">
        <v>19683</v>
      </c>
      <c r="F37" s="27">
        <f t="shared" si="1"/>
        <v>91.7857142857143</v>
      </c>
      <c r="G37" s="27">
        <f t="shared" si="4"/>
        <v>6.52847635014987</v>
      </c>
    </row>
    <row r="38" ht="17.1" customHeight="1" spans="1:7">
      <c r="A38" s="33" t="s">
        <v>35</v>
      </c>
      <c r="B38" s="36">
        <v>1256</v>
      </c>
      <c r="C38" s="36">
        <f>SUM(C39:C48)</f>
        <v>1187</v>
      </c>
      <c r="D38" s="36">
        <f>SUM(D39:D48)</f>
        <v>1187</v>
      </c>
      <c r="E38" s="39">
        <v>1373</v>
      </c>
      <c r="F38" s="27">
        <f t="shared" si="1"/>
        <v>100</v>
      </c>
      <c r="G38" s="27">
        <f t="shared" si="4"/>
        <v>86.4530225782957</v>
      </c>
    </row>
    <row r="39" ht="17.1" customHeight="1" spans="1:7">
      <c r="A39" s="37" t="s">
        <v>12</v>
      </c>
      <c r="B39" s="36">
        <v>310</v>
      </c>
      <c r="C39" s="36">
        <v>368</v>
      </c>
      <c r="D39" s="36">
        <v>368</v>
      </c>
      <c r="E39" s="39">
        <v>385</v>
      </c>
      <c r="F39" s="27">
        <f t="shared" si="1"/>
        <v>100</v>
      </c>
      <c r="G39" s="27">
        <f t="shared" si="4"/>
        <v>95.5844155844156</v>
      </c>
    </row>
    <row r="40" ht="17.1" customHeight="1" spans="1:7">
      <c r="A40" s="37" t="s">
        <v>13</v>
      </c>
      <c r="B40" s="36">
        <v>0</v>
      </c>
      <c r="C40" s="36"/>
      <c r="D40" s="36"/>
      <c r="E40" s="39">
        <v>8</v>
      </c>
      <c r="F40" s="27" t="e">
        <f t="shared" si="1"/>
        <v>#DIV/0!</v>
      </c>
      <c r="G40" s="27">
        <f t="shared" si="4"/>
        <v>0</v>
      </c>
    </row>
    <row r="41" ht="17.1" customHeight="1" spans="1:7">
      <c r="A41" s="37" t="s">
        <v>14</v>
      </c>
      <c r="B41" s="36">
        <v>0</v>
      </c>
      <c r="C41" s="36"/>
      <c r="D41" s="36"/>
      <c r="E41" s="39">
        <v>0</v>
      </c>
      <c r="F41" s="27" t="e">
        <f t="shared" si="1"/>
        <v>#DIV/0!</v>
      </c>
      <c r="G41" s="27" t="e">
        <f t="shared" si="4"/>
        <v>#DIV/0!</v>
      </c>
    </row>
    <row r="42" ht="17.1" customHeight="1" spans="1:7">
      <c r="A42" s="37" t="s">
        <v>36</v>
      </c>
      <c r="B42" s="36">
        <v>108</v>
      </c>
      <c r="C42" s="36">
        <v>145</v>
      </c>
      <c r="D42" s="36">
        <v>145</v>
      </c>
      <c r="E42" s="35">
        <v>108</v>
      </c>
      <c r="F42" s="27">
        <f t="shared" si="1"/>
        <v>100</v>
      </c>
      <c r="G42" s="27">
        <f t="shared" si="4"/>
        <v>134.259259259259</v>
      </c>
    </row>
    <row r="43" ht="17.1" customHeight="1" spans="1:7">
      <c r="A43" s="37" t="s">
        <v>37</v>
      </c>
      <c r="B43" s="36">
        <v>0</v>
      </c>
      <c r="C43" s="36"/>
      <c r="D43" s="36"/>
      <c r="E43" s="35">
        <v>7</v>
      </c>
      <c r="F43" s="27" t="e">
        <f t="shared" si="1"/>
        <v>#DIV/0!</v>
      </c>
      <c r="G43" s="27">
        <f t="shared" si="4"/>
        <v>0</v>
      </c>
    </row>
    <row r="44" ht="17.1" customHeight="1" spans="1:7">
      <c r="A44" s="37" t="s">
        <v>38</v>
      </c>
      <c r="B44" s="36">
        <v>0</v>
      </c>
      <c r="C44" s="36"/>
      <c r="D44" s="36"/>
      <c r="E44" s="39">
        <v>10</v>
      </c>
      <c r="F44" s="27" t="e">
        <f t="shared" si="1"/>
        <v>#DIV/0!</v>
      </c>
      <c r="G44" s="27">
        <f t="shared" si="4"/>
        <v>0</v>
      </c>
    </row>
    <row r="45" ht="17.1" customHeight="1" spans="1:7">
      <c r="A45" s="37" t="s">
        <v>39</v>
      </c>
      <c r="B45" s="36">
        <v>0</v>
      </c>
      <c r="C45" s="36"/>
      <c r="D45" s="36"/>
      <c r="E45" s="39">
        <v>0</v>
      </c>
      <c r="F45" s="27" t="e">
        <f t="shared" si="1"/>
        <v>#DIV/0!</v>
      </c>
      <c r="G45" s="27" t="e">
        <f t="shared" si="4"/>
        <v>#DIV/0!</v>
      </c>
    </row>
    <row r="46" ht="17.1" customHeight="1" spans="1:7">
      <c r="A46" s="37" t="s">
        <v>40</v>
      </c>
      <c r="B46" s="36">
        <v>22</v>
      </c>
      <c r="C46" s="36">
        <v>35</v>
      </c>
      <c r="D46" s="36">
        <v>35</v>
      </c>
      <c r="E46" s="39">
        <v>22</v>
      </c>
      <c r="F46" s="27">
        <f t="shared" si="1"/>
        <v>100</v>
      </c>
      <c r="G46" s="27">
        <f t="shared" si="4"/>
        <v>159.090909090909</v>
      </c>
    </row>
    <row r="47" ht="17.1" customHeight="1" spans="1:7">
      <c r="A47" s="37" t="s">
        <v>21</v>
      </c>
      <c r="B47" s="36">
        <v>363</v>
      </c>
      <c r="C47" s="36">
        <v>416</v>
      </c>
      <c r="D47" s="36">
        <v>416</v>
      </c>
      <c r="E47" s="39">
        <v>350</v>
      </c>
      <c r="F47" s="27">
        <f t="shared" si="1"/>
        <v>100</v>
      </c>
      <c r="G47" s="27">
        <f t="shared" si="4"/>
        <v>118.857142857143</v>
      </c>
    </row>
    <row r="48" ht="17.1" customHeight="1" spans="1:7">
      <c r="A48" s="37" t="s">
        <v>41</v>
      </c>
      <c r="B48" s="36">
        <v>453</v>
      </c>
      <c r="C48" s="36">
        <v>223</v>
      </c>
      <c r="D48" s="36">
        <v>223</v>
      </c>
      <c r="E48" s="39">
        <v>483</v>
      </c>
      <c r="F48" s="27">
        <f t="shared" si="1"/>
        <v>100</v>
      </c>
      <c r="G48" s="27">
        <f t="shared" si="4"/>
        <v>46.1697722567288</v>
      </c>
    </row>
    <row r="49" ht="17.1" customHeight="1" spans="1:7">
      <c r="A49" s="33" t="s">
        <v>42</v>
      </c>
      <c r="B49" s="36">
        <v>479</v>
      </c>
      <c r="C49" s="36">
        <f>SUM(C50:C59)</f>
        <v>919</v>
      </c>
      <c r="D49" s="36">
        <f>SUM(D50:D59)</f>
        <v>919</v>
      </c>
      <c r="E49" s="39">
        <v>1001</v>
      </c>
      <c r="F49" s="27">
        <f t="shared" ref="F49:F112" si="5">D49/C49%</f>
        <v>100</v>
      </c>
      <c r="G49" s="27">
        <f t="shared" si="4"/>
        <v>91.8081918081918</v>
      </c>
    </row>
    <row r="50" ht="17.1" customHeight="1" spans="1:7">
      <c r="A50" s="37" t="s">
        <v>12</v>
      </c>
      <c r="B50" s="36">
        <v>240</v>
      </c>
      <c r="C50" s="36">
        <v>267</v>
      </c>
      <c r="D50" s="36">
        <v>267</v>
      </c>
      <c r="E50" s="39">
        <v>304</v>
      </c>
      <c r="F50" s="27">
        <f t="shared" si="5"/>
        <v>100</v>
      </c>
      <c r="G50" s="27">
        <f t="shared" si="4"/>
        <v>87.8289473684211</v>
      </c>
    </row>
    <row r="51" ht="17.1" customHeight="1" spans="1:7">
      <c r="A51" s="37" t="s">
        <v>13</v>
      </c>
      <c r="B51" s="36">
        <v>0</v>
      </c>
      <c r="C51" s="36"/>
      <c r="D51" s="36"/>
      <c r="E51" s="39">
        <v>0</v>
      </c>
      <c r="F51" s="27" t="e">
        <f t="shared" si="5"/>
        <v>#DIV/0!</v>
      </c>
      <c r="G51" s="27" t="e">
        <f t="shared" si="4"/>
        <v>#DIV/0!</v>
      </c>
    </row>
    <row r="52" ht="17.1" customHeight="1" spans="1:7">
      <c r="A52" s="37" t="s">
        <v>14</v>
      </c>
      <c r="B52" s="36">
        <v>0</v>
      </c>
      <c r="C52" s="36"/>
      <c r="D52" s="36"/>
      <c r="E52" s="39">
        <v>0</v>
      </c>
      <c r="F52" s="27" t="e">
        <f t="shared" si="5"/>
        <v>#DIV/0!</v>
      </c>
      <c r="G52" s="27" t="e">
        <f t="shared" si="4"/>
        <v>#DIV/0!</v>
      </c>
    </row>
    <row r="53" ht="17.1" customHeight="1" spans="1:7">
      <c r="A53" s="37" t="s">
        <v>43</v>
      </c>
      <c r="B53" s="36">
        <v>0</v>
      </c>
      <c r="C53" s="36"/>
      <c r="D53" s="36"/>
      <c r="E53" s="39">
        <v>0</v>
      </c>
      <c r="F53" s="27" t="e">
        <f t="shared" si="5"/>
        <v>#DIV/0!</v>
      </c>
      <c r="G53" s="27" t="e">
        <f t="shared" si="4"/>
        <v>#DIV/0!</v>
      </c>
    </row>
    <row r="54" ht="17.1" customHeight="1" spans="1:7">
      <c r="A54" s="37" t="s">
        <v>44</v>
      </c>
      <c r="B54" s="36">
        <v>50</v>
      </c>
      <c r="C54" s="36">
        <v>46</v>
      </c>
      <c r="D54" s="36">
        <v>46</v>
      </c>
      <c r="E54" s="39">
        <v>50</v>
      </c>
      <c r="F54" s="27">
        <f t="shared" si="5"/>
        <v>100</v>
      </c>
      <c r="G54" s="27">
        <f t="shared" si="4"/>
        <v>92</v>
      </c>
    </row>
    <row r="55" ht="17.1" customHeight="1" spans="1:7">
      <c r="A55" s="37" t="s">
        <v>45</v>
      </c>
      <c r="B55" s="36">
        <v>26</v>
      </c>
      <c r="C55" s="36">
        <v>41</v>
      </c>
      <c r="D55" s="36">
        <v>41</v>
      </c>
      <c r="E55" s="35">
        <v>26</v>
      </c>
      <c r="F55" s="27">
        <f t="shared" si="5"/>
        <v>100</v>
      </c>
      <c r="G55" s="27">
        <f t="shared" si="4"/>
        <v>157.692307692308</v>
      </c>
    </row>
    <row r="56" ht="17.1" customHeight="1" spans="1:7">
      <c r="A56" s="37" t="s">
        <v>46</v>
      </c>
      <c r="B56" s="36">
        <v>0</v>
      </c>
      <c r="C56" s="36">
        <v>327</v>
      </c>
      <c r="D56" s="36">
        <v>327</v>
      </c>
      <c r="E56" s="39">
        <v>385</v>
      </c>
      <c r="F56" s="27">
        <f t="shared" si="5"/>
        <v>100</v>
      </c>
      <c r="G56" s="27">
        <f t="shared" si="4"/>
        <v>84.9350649350649</v>
      </c>
    </row>
    <row r="57" ht="17.1" customHeight="1" spans="1:7">
      <c r="A57" s="37" t="s">
        <v>47</v>
      </c>
      <c r="B57" s="36">
        <v>100</v>
      </c>
      <c r="C57" s="36">
        <v>138</v>
      </c>
      <c r="D57" s="36">
        <v>138</v>
      </c>
      <c r="E57" s="39">
        <v>117</v>
      </c>
      <c r="F57" s="27">
        <f t="shared" si="5"/>
        <v>100</v>
      </c>
      <c r="G57" s="27">
        <f t="shared" si="4"/>
        <v>117.948717948718</v>
      </c>
    </row>
    <row r="58" ht="17.1" customHeight="1" spans="1:7">
      <c r="A58" s="37" t="s">
        <v>21</v>
      </c>
      <c r="B58" s="36">
        <v>63</v>
      </c>
      <c r="C58" s="36">
        <v>100</v>
      </c>
      <c r="D58" s="36">
        <v>100</v>
      </c>
      <c r="E58" s="39">
        <v>63</v>
      </c>
      <c r="F58" s="27">
        <f t="shared" si="5"/>
        <v>100</v>
      </c>
      <c r="G58" s="27">
        <f t="shared" si="4"/>
        <v>158.730158730159</v>
      </c>
    </row>
    <row r="59" ht="17.1" customHeight="1" spans="1:7">
      <c r="A59" s="37" t="s">
        <v>48</v>
      </c>
      <c r="B59" s="36">
        <v>0</v>
      </c>
      <c r="C59" s="36"/>
      <c r="D59" s="36"/>
      <c r="E59" s="39">
        <v>56</v>
      </c>
      <c r="F59" s="27" t="e">
        <f t="shared" si="5"/>
        <v>#DIV/0!</v>
      </c>
      <c r="G59" s="27">
        <f t="shared" si="4"/>
        <v>0</v>
      </c>
    </row>
    <row r="60" ht="17.1" customHeight="1" spans="1:7">
      <c r="A60" s="33" t="s">
        <v>49</v>
      </c>
      <c r="B60" s="36">
        <v>1399</v>
      </c>
      <c r="C60" s="36">
        <f>SUM(C61:C70)</f>
        <v>2325</v>
      </c>
      <c r="D60" s="36">
        <f>SUM(D61:D70)</f>
        <v>2320</v>
      </c>
      <c r="E60" s="39">
        <v>2689</v>
      </c>
      <c r="F60" s="27">
        <f t="shared" si="5"/>
        <v>99.7849462365591</v>
      </c>
      <c r="G60" s="27">
        <f t="shared" si="4"/>
        <v>86.2774265526218</v>
      </c>
    </row>
    <row r="61" ht="17.1" customHeight="1" spans="1:7">
      <c r="A61" s="37" t="s">
        <v>12</v>
      </c>
      <c r="B61" s="36">
        <v>862</v>
      </c>
      <c r="C61" s="36">
        <v>907</v>
      </c>
      <c r="D61" s="36">
        <v>907</v>
      </c>
      <c r="E61" s="39">
        <v>1049</v>
      </c>
      <c r="F61" s="27">
        <f t="shared" si="5"/>
        <v>100</v>
      </c>
      <c r="G61" s="27">
        <f t="shared" si="4"/>
        <v>86.463298379409</v>
      </c>
    </row>
    <row r="62" ht="17.1" customHeight="1" spans="1:7">
      <c r="A62" s="37" t="s">
        <v>13</v>
      </c>
      <c r="B62" s="36">
        <v>0</v>
      </c>
      <c r="C62" s="36"/>
      <c r="D62" s="36"/>
      <c r="E62" s="39">
        <v>100</v>
      </c>
      <c r="F62" s="27" t="e">
        <f t="shared" si="5"/>
        <v>#DIV/0!</v>
      </c>
      <c r="G62" s="27">
        <f t="shared" si="4"/>
        <v>0</v>
      </c>
    </row>
    <row r="63" ht="17.1" customHeight="1" spans="1:7">
      <c r="A63" s="37" t="s">
        <v>14</v>
      </c>
      <c r="B63" s="36">
        <v>0</v>
      </c>
      <c r="C63" s="36"/>
      <c r="D63" s="36"/>
      <c r="E63" s="39">
        <v>0</v>
      </c>
      <c r="F63" s="27" t="e">
        <f t="shared" si="5"/>
        <v>#DIV/0!</v>
      </c>
      <c r="G63" s="27" t="e">
        <f t="shared" si="4"/>
        <v>#DIV/0!</v>
      </c>
    </row>
    <row r="64" ht="17.1" customHeight="1" spans="1:7">
      <c r="A64" s="37" t="s">
        <v>50</v>
      </c>
      <c r="B64" s="36">
        <v>80</v>
      </c>
      <c r="C64" s="36">
        <v>80</v>
      </c>
      <c r="D64" s="36">
        <v>80</v>
      </c>
      <c r="E64" s="39">
        <v>80</v>
      </c>
      <c r="F64" s="27">
        <f t="shared" si="5"/>
        <v>100</v>
      </c>
      <c r="G64" s="27">
        <f t="shared" si="4"/>
        <v>100</v>
      </c>
    </row>
    <row r="65" ht="17.1" customHeight="1" spans="1:7">
      <c r="A65" s="37" t="s">
        <v>51</v>
      </c>
      <c r="B65" s="36">
        <v>0</v>
      </c>
      <c r="C65" s="36"/>
      <c r="D65" s="36"/>
      <c r="E65" s="39">
        <v>43</v>
      </c>
      <c r="F65" s="27" t="e">
        <f t="shared" si="5"/>
        <v>#DIV/0!</v>
      </c>
      <c r="G65" s="27">
        <f t="shared" si="4"/>
        <v>0</v>
      </c>
    </row>
    <row r="66" ht="17.1" customHeight="1" spans="1:7">
      <c r="A66" s="37" t="s">
        <v>52</v>
      </c>
      <c r="B66" s="36">
        <v>55</v>
      </c>
      <c r="C66" s="36">
        <v>67</v>
      </c>
      <c r="D66" s="36">
        <v>67</v>
      </c>
      <c r="E66" s="39">
        <v>40</v>
      </c>
      <c r="F66" s="27">
        <f t="shared" si="5"/>
        <v>100</v>
      </c>
      <c r="G66" s="27">
        <f t="shared" si="4"/>
        <v>167.5</v>
      </c>
    </row>
    <row r="67" ht="17.1" customHeight="1" spans="1:7">
      <c r="A67" s="37" t="s">
        <v>53</v>
      </c>
      <c r="B67" s="36">
        <v>80</v>
      </c>
      <c r="C67" s="36">
        <v>247</v>
      </c>
      <c r="D67" s="36">
        <v>247</v>
      </c>
      <c r="E67" s="39">
        <v>79</v>
      </c>
      <c r="F67" s="27">
        <f t="shared" si="5"/>
        <v>100</v>
      </c>
      <c r="G67" s="27">
        <f t="shared" si="4"/>
        <v>312.658227848101</v>
      </c>
    </row>
    <row r="68" ht="17.1" customHeight="1" spans="1:7">
      <c r="A68" s="37" t="s">
        <v>54</v>
      </c>
      <c r="B68" s="36">
        <v>0</v>
      </c>
      <c r="C68" s="36">
        <v>605</v>
      </c>
      <c r="D68" s="36">
        <v>600</v>
      </c>
      <c r="E68" s="39">
        <v>918</v>
      </c>
      <c r="F68" s="27">
        <f t="shared" si="5"/>
        <v>99.1735537190083</v>
      </c>
      <c r="G68" s="27">
        <f t="shared" si="4"/>
        <v>65.359477124183</v>
      </c>
    </row>
    <row r="69" ht="17.1" customHeight="1" spans="1:7">
      <c r="A69" s="37" t="s">
        <v>21</v>
      </c>
      <c r="B69" s="36">
        <v>172</v>
      </c>
      <c r="C69" s="36">
        <v>269</v>
      </c>
      <c r="D69" s="36">
        <v>269</v>
      </c>
      <c r="E69" s="39">
        <v>172</v>
      </c>
      <c r="F69" s="27">
        <f t="shared" si="5"/>
        <v>100</v>
      </c>
      <c r="G69" s="27">
        <f t="shared" si="4"/>
        <v>156.395348837209</v>
      </c>
    </row>
    <row r="70" ht="17.1" customHeight="1" spans="1:7">
      <c r="A70" s="37" t="s">
        <v>55</v>
      </c>
      <c r="B70" s="36">
        <v>150</v>
      </c>
      <c r="C70" s="36">
        <v>150</v>
      </c>
      <c r="D70" s="36">
        <v>150</v>
      </c>
      <c r="E70" s="39">
        <v>208</v>
      </c>
      <c r="F70" s="27">
        <f t="shared" si="5"/>
        <v>100</v>
      </c>
      <c r="G70" s="27">
        <f t="shared" si="4"/>
        <v>72.1153846153846</v>
      </c>
    </row>
    <row r="71" ht="17.1" customHeight="1" spans="1:7">
      <c r="A71" s="33" t="s">
        <v>56</v>
      </c>
      <c r="B71" s="36">
        <v>902</v>
      </c>
      <c r="C71" s="36">
        <f>SUM(C72:C78)</f>
        <v>1768</v>
      </c>
      <c r="D71" s="36">
        <f>SUM(D72:D78)</f>
        <v>1768</v>
      </c>
      <c r="E71" s="39">
        <v>2155</v>
      </c>
      <c r="F71" s="27">
        <f t="shared" si="5"/>
        <v>100</v>
      </c>
      <c r="G71" s="27">
        <f t="shared" si="4"/>
        <v>82.0417633410673</v>
      </c>
    </row>
    <row r="72" ht="17.1" customHeight="1" spans="1:7">
      <c r="A72" s="37" t="s">
        <v>12</v>
      </c>
      <c r="B72" s="36">
        <v>0</v>
      </c>
      <c r="C72" s="36">
        <v>151</v>
      </c>
      <c r="D72" s="36">
        <v>151</v>
      </c>
      <c r="E72" s="39">
        <v>705</v>
      </c>
      <c r="F72" s="27">
        <f t="shared" si="5"/>
        <v>100</v>
      </c>
      <c r="G72" s="27">
        <f t="shared" si="4"/>
        <v>21.4184397163121</v>
      </c>
    </row>
    <row r="73" ht="17.1" customHeight="1" spans="1:7">
      <c r="A73" s="37" t="s">
        <v>13</v>
      </c>
      <c r="B73" s="36">
        <v>0</v>
      </c>
      <c r="C73" s="36"/>
      <c r="D73" s="36"/>
      <c r="E73" s="39">
        <v>0</v>
      </c>
      <c r="F73" s="27" t="e">
        <f t="shared" si="5"/>
        <v>#DIV/0!</v>
      </c>
      <c r="G73" s="27" t="e">
        <f t="shared" si="4"/>
        <v>#DIV/0!</v>
      </c>
    </row>
    <row r="74" ht="17.1" customHeight="1" spans="1:7">
      <c r="A74" s="37" t="s">
        <v>14</v>
      </c>
      <c r="B74" s="36">
        <v>0</v>
      </c>
      <c r="C74" s="36"/>
      <c r="D74" s="36"/>
      <c r="E74" s="39">
        <v>0</v>
      </c>
      <c r="F74" s="27" t="e">
        <f t="shared" si="5"/>
        <v>#DIV/0!</v>
      </c>
      <c r="G74" s="27" t="e">
        <f t="shared" si="4"/>
        <v>#DIV/0!</v>
      </c>
    </row>
    <row r="75" ht="17.1" customHeight="1" spans="1:7">
      <c r="A75" s="37" t="s">
        <v>53</v>
      </c>
      <c r="B75" s="36">
        <v>0</v>
      </c>
      <c r="C75" s="36"/>
      <c r="D75" s="36"/>
      <c r="E75" s="39">
        <v>0</v>
      </c>
      <c r="F75" s="27" t="e">
        <f t="shared" si="5"/>
        <v>#DIV/0!</v>
      </c>
      <c r="G75" s="27" t="e">
        <f t="shared" si="4"/>
        <v>#DIV/0!</v>
      </c>
    </row>
    <row r="76" ht="17.1" customHeight="1" spans="1:7">
      <c r="A76" s="37" t="s">
        <v>57</v>
      </c>
      <c r="B76" s="36">
        <v>902</v>
      </c>
      <c r="C76" s="36">
        <v>1617</v>
      </c>
      <c r="D76" s="36">
        <v>1617</v>
      </c>
      <c r="E76" s="35">
        <v>910</v>
      </c>
      <c r="F76" s="27">
        <f t="shared" si="5"/>
        <v>100</v>
      </c>
      <c r="G76" s="27">
        <f t="shared" si="4"/>
        <v>177.692307692308</v>
      </c>
    </row>
    <row r="77" ht="17.1" customHeight="1" spans="1:7">
      <c r="A77" s="37" t="s">
        <v>21</v>
      </c>
      <c r="B77" s="36">
        <v>0</v>
      </c>
      <c r="C77" s="36"/>
      <c r="D77" s="36"/>
      <c r="E77" s="39">
        <v>0</v>
      </c>
      <c r="F77" s="27" t="e">
        <f t="shared" si="5"/>
        <v>#DIV/0!</v>
      </c>
      <c r="G77" s="27" t="e">
        <f t="shared" si="4"/>
        <v>#DIV/0!</v>
      </c>
    </row>
    <row r="78" ht="17.1" customHeight="1" spans="1:7">
      <c r="A78" s="37" t="s">
        <v>58</v>
      </c>
      <c r="B78" s="36">
        <v>0</v>
      </c>
      <c r="C78" s="36"/>
      <c r="D78" s="36"/>
      <c r="E78" s="35">
        <v>540</v>
      </c>
      <c r="F78" s="27" t="e">
        <f t="shared" si="5"/>
        <v>#DIV/0!</v>
      </c>
      <c r="G78" s="27">
        <f t="shared" si="4"/>
        <v>0</v>
      </c>
    </row>
    <row r="79" ht="17.1" customHeight="1" spans="1:7">
      <c r="A79" s="33" t="s">
        <v>59</v>
      </c>
      <c r="B79" s="36">
        <v>1158</v>
      </c>
      <c r="C79" s="36">
        <f>SUM(C80:C87)</f>
        <v>1005</v>
      </c>
      <c r="D79" s="36">
        <f>SUM(D80:D87)</f>
        <v>985</v>
      </c>
      <c r="E79" s="35">
        <v>1211</v>
      </c>
      <c r="F79" s="27">
        <f t="shared" si="5"/>
        <v>98.0099502487562</v>
      </c>
      <c r="G79" s="27">
        <f t="shared" si="4"/>
        <v>81.3377374071016</v>
      </c>
    </row>
    <row r="80" ht="17.1" customHeight="1" spans="1:7">
      <c r="A80" s="37" t="s">
        <v>12</v>
      </c>
      <c r="B80" s="36">
        <v>374</v>
      </c>
      <c r="C80" s="36">
        <v>377</v>
      </c>
      <c r="D80" s="36">
        <v>377</v>
      </c>
      <c r="E80" s="35">
        <v>392</v>
      </c>
      <c r="F80" s="27">
        <f t="shared" si="5"/>
        <v>100</v>
      </c>
      <c r="G80" s="27">
        <f t="shared" si="4"/>
        <v>96.1734693877551</v>
      </c>
    </row>
    <row r="81" ht="17.1" customHeight="1" spans="1:7">
      <c r="A81" s="37" t="s">
        <v>13</v>
      </c>
      <c r="B81" s="36">
        <v>0</v>
      </c>
      <c r="C81" s="36">
        <v>23</v>
      </c>
      <c r="D81" s="36">
        <v>23</v>
      </c>
      <c r="E81" s="39">
        <v>12</v>
      </c>
      <c r="F81" s="27">
        <f t="shared" si="5"/>
        <v>100</v>
      </c>
      <c r="G81" s="27">
        <f t="shared" si="4"/>
        <v>191.666666666667</v>
      </c>
    </row>
    <row r="82" ht="17.1" customHeight="1" spans="1:7">
      <c r="A82" s="37" t="s">
        <v>14</v>
      </c>
      <c r="B82" s="36">
        <v>0</v>
      </c>
      <c r="C82" s="36"/>
      <c r="D82" s="36"/>
      <c r="E82" s="39">
        <v>0</v>
      </c>
      <c r="F82" s="27" t="e">
        <f t="shared" si="5"/>
        <v>#DIV/0!</v>
      </c>
      <c r="G82" s="27" t="e">
        <f t="shared" si="4"/>
        <v>#DIV/0!</v>
      </c>
    </row>
    <row r="83" ht="17.1" customHeight="1" spans="1:7">
      <c r="A83" s="37" t="s">
        <v>60</v>
      </c>
      <c r="B83" s="36">
        <v>665</v>
      </c>
      <c r="C83" s="36">
        <v>457</v>
      </c>
      <c r="D83" s="36">
        <v>457</v>
      </c>
      <c r="E83" s="39">
        <v>702</v>
      </c>
      <c r="F83" s="27">
        <f t="shared" si="5"/>
        <v>100</v>
      </c>
      <c r="G83" s="27">
        <f t="shared" si="4"/>
        <v>65.0997150997151</v>
      </c>
    </row>
    <row r="84" ht="17.1" customHeight="1" spans="1:7">
      <c r="A84" s="37" t="s">
        <v>61</v>
      </c>
      <c r="B84" s="36">
        <v>0</v>
      </c>
      <c r="C84" s="36"/>
      <c r="D84" s="36"/>
      <c r="E84" s="39">
        <v>0</v>
      </c>
      <c r="F84" s="27" t="e">
        <f t="shared" si="5"/>
        <v>#DIV/0!</v>
      </c>
      <c r="G84" s="27" t="e">
        <f t="shared" si="4"/>
        <v>#DIV/0!</v>
      </c>
    </row>
    <row r="85" ht="17.1" customHeight="1" spans="1:7">
      <c r="A85" s="37" t="s">
        <v>53</v>
      </c>
      <c r="B85" s="36">
        <v>0</v>
      </c>
      <c r="C85" s="36"/>
      <c r="D85" s="36"/>
      <c r="E85" s="39">
        <v>0</v>
      </c>
      <c r="F85" s="27" t="e">
        <f t="shared" si="5"/>
        <v>#DIV/0!</v>
      </c>
      <c r="G85" s="27" t="e">
        <f t="shared" si="4"/>
        <v>#DIV/0!</v>
      </c>
    </row>
    <row r="86" ht="17.1" customHeight="1" spans="1:7">
      <c r="A86" s="37" t="s">
        <v>21</v>
      </c>
      <c r="B86" s="36">
        <v>119</v>
      </c>
      <c r="C86" s="36">
        <v>148</v>
      </c>
      <c r="D86" s="36">
        <v>128</v>
      </c>
      <c r="E86" s="39">
        <v>105</v>
      </c>
      <c r="F86" s="27">
        <f t="shared" si="5"/>
        <v>86.4864864864865</v>
      </c>
      <c r="G86" s="27">
        <f t="shared" si="4"/>
        <v>121.904761904762</v>
      </c>
    </row>
    <row r="87" ht="17.1" customHeight="1" spans="1:7">
      <c r="A87" s="37" t="s">
        <v>62</v>
      </c>
      <c r="B87" s="34">
        <v>0</v>
      </c>
      <c r="C87" s="35"/>
      <c r="D87" s="36"/>
      <c r="E87" s="39">
        <v>0</v>
      </c>
      <c r="F87" s="27" t="e">
        <f t="shared" si="5"/>
        <v>#DIV/0!</v>
      </c>
      <c r="G87" s="27" t="e">
        <f t="shared" si="4"/>
        <v>#DIV/0!</v>
      </c>
    </row>
    <row r="88" ht="17.1" customHeight="1" spans="1:7">
      <c r="A88" s="33" t="s">
        <v>63</v>
      </c>
      <c r="B88" s="36">
        <v>0</v>
      </c>
      <c r="C88" s="36">
        <f>SUM(C89:C100)</f>
        <v>0</v>
      </c>
      <c r="D88" s="36">
        <f>SUM(D89:D100)</f>
        <v>0</v>
      </c>
      <c r="E88" s="39">
        <v>0</v>
      </c>
      <c r="F88" s="27" t="e">
        <f t="shared" si="5"/>
        <v>#DIV/0!</v>
      </c>
      <c r="G88" s="27" t="e">
        <f t="shared" si="4"/>
        <v>#DIV/0!</v>
      </c>
    </row>
    <row r="89" ht="17.1" customHeight="1" spans="1:7">
      <c r="A89" s="37" t="s">
        <v>12</v>
      </c>
      <c r="B89" s="34">
        <v>0</v>
      </c>
      <c r="C89" s="35"/>
      <c r="D89" s="36"/>
      <c r="E89" s="39">
        <v>0</v>
      </c>
      <c r="F89" s="27" t="e">
        <f t="shared" si="5"/>
        <v>#DIV/0!</v>
      </c>
      <c r="G89" s="27" t="e">
        <f t="shared" si="4"/>
        <v>#DIV/0!</v>
      </c>
    </row>
    <row r="90" ht="17.1" customHeight="1" spans="1:7">
      <c r="A90" s="37" t="s">
        <v>13</v>
      </c>
      <c r="B90" s="34">
        <v>0</v>
      </c>
      <c r="C90" s="35"/>
      <c r="D90" s="36"/>
      <c r="E90" s="39">
        <v>0</v>
      </c>
      <c r="F90" s="27" t="e">
        <f t="shared" si="5"/>
        <v>#DIV/0!</v>
      </c>
      <c r="G90" s="27" t="e">
        <f t="shared" si="4"/>
        <v>#DIV/0!</v>
      </c>
    </row>
    <row r="91" ht="17.1" customHeight="1" spans="1:7">
      <c r="A91" s="37" t="s">
        <v>14</v>
      </c>
      <c r="B91" s="34">
        <v>0</v>
      </c>
      <c r="C91" s="35"/>
      <c r="D91" s="36"/>
      <c r="E91" s="39">
        <v>0</v>
      </c>
      <c r="F91" s="27" t="e">
        <f t="shared" si="5"/>
        <v>#DIV/0!</v>
      </c>
      <c r="G91" s="27" t="e">
        <f t="shared" si="4"/>
        <v>#DIV/0!</v>
      </c>
    </row>
    <row r="92" ht="17.1" customHeight="1" spans="1:7">
      <c r="A92" s="37" t="s">
        <v>64</v>
      </c>
      <c r="B92" s="34">
        <v>0</v>
      </c>
      <c r="C92" s="35"/>
      <c r="D92" s="36"/>
      <c r="E92" s="39">
        <v>0</v>
      </c>
      <c r="F92" s="27" t="e">
        <f t="shared" si="5"/>
        <v>#DIV/0!</v>
      </c>
      <c r="G92" s="27" t="e">
        <f t="shared" si="4"/>
        <v>#DIV/0!</v>
      </c>
    </row>
    <row r="93" ht="17.1" customHeight="1" spans="1:7">
      <c r="A93" s="37" t="s">
        <v>65</v>
      </c>
      <c r="B93" s="34">
        <v>0</v>
      </c>
      <c r="C93" s="35"/>
      <c r="D93" s="36"/>
      <c r="E93" s="39">
        <v>0</v>
      </c>
      <c r="F93" s="27" t="e">
        <f t="shared" si="5"/>
        <v>#DIV/0!</v>
      </c>
      <c r="G93" s="27" t="e">
        <f t="shared" si="4"/>
        <v>#DIV/0!</v>
      </c>
    </row>
    <row r="94" ht="17.1" customHeight="1" spans="1:7">
      <c r="A94" s="37" t="s">
        <v>53</v>
      </c>
      <c r="B94" s="34">
        <v>0</v>
      </c>
      <c r="C94" s="35"/>
      <c r="D94" s="36"/>
      <c r="E94" s="39">
        <v>0</v>
      </c>
      <c r="F94" s="27" t="e">
        <f t="shared" si="5"/>
        <v>#DIV/0!</v>
      </c>
      <c r="G94" s="27" t="e">
        <f t="shared" si="4"/>
        <v>#DIV/0!</v>
      </c>
    </row>
    <row r="95" ht="17.1" customHeight="1" spans="1:7">
      <c r="A95" s="37" t="s">
        <v>66</v>
      </c>
      <c r="B95" s="34">
        <v>0</v>
      </c>
      <c r="C95" s="35"/>
      <c r="D95" s="36"/>
      <c r="E95" s="35">
        <v>0</v>
      </c>
      <c r="F95" s="27" t="e">
        <f t="shared" si="5"/>
        <v>#DIV/0!</v>
      </c>
      <c r="G95" s="27" t="e">
        <f t="shared" si="4"/>
        <v>#DIV/0!</v>
      </c>
    </row>
    <row r="96" ht="17.1" customHeight="1" spans="1:7">
      <c r="A96" s="37" t="s">
        <v>67</v>
      </c>
      <c r="B96" s="34">
        <v>0</v>
      </c>
      <c r="C96" s="35"/>
      <c r="D96" s="36"/>
      <c r="E96" s="35">
        <v>0</v>
      </c>
      <c r="F96" s="27" t="e">
        <f t="shared" si="5"/>
        <v>#DIV/0!</v>
      </c>
      <c r="G96" s="27" t="e">
        <f t="shared" ref="G96:G159" si="6">D96/E96%</f>
        <v>#DIV/0!</v>
      </c>
    </row>
    <row r="97" ht="17.1" customHeight="1" spans="1:7">
      <c r="A97" s="37" t="s">
        <v>68</v>
      </c>
      <c r="B97" s="34">
        <v>0</v>
      </c>
      <c r="C97" s="35"/>
      <c r="D97" s="36"/>
      <c r="E97" s="35">
        <v>0</v>
      </c>
      <c r="F97" s="27" t="e">
        <f t="shared" si="5"/>
        <v>#DIV/0!</v>
      </c>
      <c r="G97" s="27" t="e">
        <f t="shared" si="6"/>
        <v>#DIV/0!</v>
      </c>
    </row>
    <row r="98" ht="17.1" customHeight="1" spans="1:7">
      <c r="A98" s="37" t="s">
        <v>69</v>
      </c>
      <c r="B98" s="34">
        <v>0</v>
      </c>
      <c r="C98" s="35"/>
      <c r="D98" s="36"/>
      <c r="E98" s="35">
        <v>0</v>
      </c>
      <c r="F98" s="27" t="e">
        <f t="shared" si="5"/>
        <v>#DIV/0!</v>
      </c>
      <c r="G98" s="27" t="e">
        <f t="shared" si="6"/>
        <v>#DIV/0!</v>
      </c>
    </row>
    <row r="99" ht="17.1" customHeight="1" spans="1:7">
      <c r="A99" s="37" t="s">
        <v>21</v>
      </c>
      <c r="B99" s="34">
        <v>0</v>
      </c>
      <c r="C99" s="35"/>
      <c r="D99" s="36"/>
      <c r="E99" s="35">
        <v>0</v>
      </c>
      <c r="F99" s="27" t="e">
        <f t="shared" si="5"/>
        <v>#DIV/0!</v>
      </c>
      <c r="G99" s="27" t="e">
        <f t="shared" si="6"/>
        <v>#DIV/0!</v>
      </c>
    </row>
    <row r="100" ht="17.1" customHeight="1" spans="1:7">
      <c r="A100" s="37" t="s">
        <v>70</v>
      </c>
      <c r="B100" s="34">
        <v>0</v>
      </c>
      <c r="C100" s="35"/>
      <c r="D100" s="36"/>
      <c r="E100" s="35">
        <v>0</v>
      </c>
      <c r="F100" s="27" t="e">
        <f t="shared" si="5"/>
        <v>#DIV/0!</v>
      </c>
      <c r="G100" s="27" t="e">
        <f t="shared" si="6"/>
        <v>#DIV/0!</v>
      </c>
    </row>
    <row r="101" ht="17.1" customHeight="1" spans="1:7">
      <c r="A101" s="33" t="s">
        <v>71</v>
      </c>
      <c r="B101" s="36">
        <v>3682</v>
      </c>
      <c r="C101" s="36">
        <f>SUM(C102:C109)</f>
        <v>3888</v>
      </c>
      <c r="D101" s="36">
        <f>SUM(D102:D109)</f>
        <v>3826</v>
      </c>
      <c r="E101" s="35">
        <v>3773</v>
      </c>
      <c r="F101" s="27">
        <f t="shared" si="5"/>
        <v>98.4053497942387</v>
      </c>
      <c r="G101" s="27">
        <f t="shared" si="6"/>
        <v>101.404717731248</v>
      </c>
    </row>
    <row r="102" ht="17.1" customHeight="1" spans="1:7">
      <c r="A102" s="37" t="s">
        <v>12</v>
      </c>
      <c r="B102" s="36">
        <v>1902</v>
      </c>
      <c r="C102" s="36">
        <v>2000</v>
      </c>
      <c r="D102" s="36">
        <v>2000</v>
      </c>
      <c r="E102" s="35">
        <v>1975</v>
      </c>
      <c r="F102" s="27">
        <f t="shared" si="5"/>
        <v>100</v>
      </c>
      <c r="G102" s="27">
        <f t="shared" si="6"/>
        <v>101.26582278481</v>
      </c>
    </row>
    <row r="103" ht="17.1" customHeight="1" spans="1:7">
      <c r="A103" s="37" t="s">
        <v>13</v>
      </c>
      <c r="B103" s="36">
        <v>0</v>
      </c>
      <c r="C103" s="36"/>
      <c r="D103" s="36"/>
      <c r="E103" s="35">
        <v>0</v>
      </c>
      <c r="F103" s="27" t="e">
        <f t="shared" si="5"/>
        <v>#DIV/0!</v>
      </c>
      <c r="G103" s="27" t="e">
        <f t="shared" si="6"/>
        <v>#DIV/0!</v>
      </c>
    </row>
    <row r="104" ht="17.1" customHeight="1" spans="1:7">
      <c r="A104" s="37" t="s">
        <v>14</v>
      </c>
      <c r="B104" s="36">
        <v>0</v>
      </c>
      <c r="C104" s="36"/>
      <c r="D104" s="36"/>
      <c r="E104" s="35">
        <v>0</v>
      </c>
      <c r="F104" s="27" t="e">
        <f t="shared" si="5"/>
        <v>#DIV/0!</v>
      </c>
      <c r="G104" s="27" t="e">
        <f t="shared" si="6"/>
        <v>#DIV/0!</v>
      </c>
    </row>
    <row r="105" ht="17.1" customHeight="1" spans="1:7">
      <c r="A105" s="37" t="s">
        <v>72</v>
      </c>
      <c r="B105" s="36">
        <v>64</v>
      </c>
      <c r="C105" s="36">
        <v>114</v>
      </c>
      <c r="D105" s="36">
        <v>114</v>
      </c>
      <c r="E105" s="35">
        <v>64</v>
      </c>
      <c r="F105" s="27">
        <f t="shared" si="5"/>
        <v>100</v>
      </c>
      <c r="G105" s="27">
        <f t="shared" si="6"/>
        <v>178.125</v>
      </c>
    </row>
    <row r="106" ht="17.1" customHeight="1" spans="1:7">
      <c r="A106" s="37" t="s">
        <v>73</v>
      </c>
      <c r="B106" s="36">
        <v>344</v>
      </c>
      <c r="C106" s="36">
        <v>344</v>
      </c>
      <c r="D106" s="36">
        <v>344</v>
      </c>
      <c r="E106" s="35">
        <v>344</v>
      </c>
      <c r="F106" s="27">
        <f t="shared" si="5"/>
        <v>100</v>
      </c>
      <c r="G106" s="27">
        <f t="shared" si="6"/>
        <v>100</v>
      </c>
    </row>
    <row r="107" ht="17.1" customHeight="1" spans="1:7">
      <c r="A107" s="37" t="s">
        <v>74</v>
      </c>
      <c r="B107" s="36">
        <v>96</v>
      </c>
      <c r="C107" s="36">
        <v>94</v>
      </c>
      <c r="D107" s="36">
        <v>94</v>
      </c>
      <c r="E107" s="35">
        <v>135</v>
      </c>
      <c r="F107" s="27">
        <f t="shared" si="5"/>
        <v>100</v>
      </c>
      <c r="G107" s="27">
        <f t="shared" si="6"/>
        <v>69.6296296296296</v>
      </c>
    </row>
    <row r="108" ht="17.1" customHeight="1" spans="1:7">
      <c r="A108" s="37" t="s">
        <v>21</v>
      </c>
      <c r="B108" s="36">
        <v>249</v>
      </c>
      <c r="C108" s="36">
        <v>262</v>
      </c>
      <c r="D108" s="36">
        <v>262</v>
      </c>
      <c r="E108" s="35">
        <v>250</v>
      </c>
      <c r="F108" s="27">
        <f t="shared" si="5"/>
        <v>100</v>
      </c>
      <c r="G108" s="27">
        <f t="shared" si="6"/>
        <v>104.8</v>
      </c>
    </row>
    <row r="109" ht="17.1" customHeight="1" spans="1:7">
      <c r="A109" s="37" t="s">
        <v>75</v>
      </c>
      <c r="B109" s="36">
        <v>1027</v>
      </c>
      <c r="C109" s="36">
        <v>1074</v>
      </c>
      <c r="D109" s="36">
        <v>1012</v>
      </c>
      <c r="E109" s="35">
        <v>1005</v>
      </c>
      <c r="F109" s="27">
        <f t="shared" si="5"/>
        <v>94.2271880819367</v>
      </c>
      <c r="G109" s="27">
        <f t="shared" si="6"/>
        <v>100.696517412935</v>
      </c>
    </row>
    <row r="110" ht="17.1" customHeight="1" spans="1:7">
      <c r="A110" s="33" t="s">
        <v>76</v>
      </c>
      <c r="B110" s="36">
        <v>1328</v>
      </c>
      <c r="C110" s="36">
        <f>SUM(C111:C120)</f>
        <v>1324</v>
      </c>
      <c r="D110" s="36">
        <f>SUM(D111:D120)</f>
        <v>1324</v>
      </c>
      <c r="E110" s="35">
        <v>1624</v>
      </c>
      <c r="F110" s="27">
        <f t="shared" si="5"/>
        <v>100</v>
      </c>
      <c r="G110" s="27">
        <f t="shared" si="6"/>
        <v>81.5270935960591</v>
      </c>
    </row>
    <row r="111" ht="17.1" customHeight="1" spans="1:7">
      <c r="A111" s="37" t="s">
        <v>12</v>
      </c>
      <c r="B111" s="36">
        <v>263</v>
      </c>
      <c r="C111" s="36">
        <v>285</v>
      </c>
      <c r="D111" s="36">
        <v>285</v>
      </c>
      <c r="E111" s="35">
        <v>527</v>
      </c>
      <c r="F111" s="27">
        <f t="shared" si="5"/>
        <v>100</v>
      </c>
      <c r="G111" s="27">
        <f t="shared" si="6"/>
        <v>54.0796963946869</v>
      </c>
    </row>
    <row r="112" ht="17.1" customHeight="1" spans="1:7">
      <c r="A112" s="37" t="s">
        <v>13</v>
      </c>
      <c r="B112" s="36">
        <v>0</v>
      </c>
      <c r="C112" s="36"/>
      <c r="D112" s="36"/>
      <c r="E112" s="35">
        <v>0</v>
      </c>
      <c r="F112" s="27" t="e">
        <f t="shared" si="5"/>
        <v>#DIV/0!</v>
      </c>
      <c r="G112" s="27" t="e">
        <f t="shared" si="6"/>
        <v>#DIV/0!</v>
      </c>
    </row>
    <row r="113" ht="17.1" customHeight="1" spans="1:7">
      <c r="A113" s="37" t="s">
        <v>14</v>
      </c>
      <c r="B113" s="36">
        <v>0</v>
      </c>
      <c r="C113" s="36">
        <v>2</v>
      </c>
      <c r="D113" s="36">
        <v>2</v>
      </c>
      <c r="E113" s="35">
        <v>0</v>
      </c>
      <c r="F113" s="27">
        <f t="shared" ref="F113:F176" si="7">D113/C113%</f>
        <v>100</v>
      </c>
      <c r="G113" s="27" t="e">
        <f t="shared" si="6"/>
        <v>#DIV/0!</v>
      </c>
    </row>
    <row r="114" ht="17.1" customHeight="1" spans="1:7">
      <c r="A114" s="37" t="s">
        <v>77</v>
      </c>
      <c r="B114" s="36">
        <v>0</v>
      </c>
      <c r="C114" s="36"/>
      <c r="D114" s="36"/>
      <c r="E114" s="35">
        <v>0</v>
      </c>
      <c r="F114" s="27" t="e">
        <f t="shared" si="7"/>
        <v>#DIV/0!</v>
      </c>
      <c r="G114" s="27" t="e">
        <f t="shared" si="6"/>
        <v>#DIV/0!</v>
      </c>
    </row>
    <row r="115" ht="17.1" customHeight="1" spans="1:7">
      <c r="A115" s="37" t="s">
        <v>78</v>
      </c>
      <c r="B115" s="36">
        <v>0</v>
      </c>
      <c r="C115" s="36"/>
      <c r="D115" s="36"/>
      <c r="E115" s="39">
        <v>0</v>
      </c>
      <c r="F115" s="27" t="e">
        <f t="shared" si="7"/>
        <v>#DIV/0!</v>
      </c>
      <c r="G115" s="27" t="e">
        <f t="shared" si="6"/>
        <v>#DIV/0!</v>
      </c>
    </row>
    <row r="116" ht="17.1" customHeight="1" spans="1:7">
      <c r="A116" s="37" t="s">
        <v>79</v>
      </c>
      <c r="B116" s="36">
        <v>0</v>
      </c>
      <c r="C116" s="36"/>
      <c r="D116" s="36"/>
      <c r="E116" s="39">
        <v>0</v>
      </c>
      <c r="F116" s="27" t="e">
        <f t="shared" si="7"/>
        <v>#DIV/0!</v>
      </c>
      <c r="G116" s="27" t="e">
        <f t="shared" si="6"/>
        <v>#DIV/0!</v>
      </c>
    </row>
    <row r="117" ht="17.1" customHeight="1" spans="1:7">
      <c r="A117" s="37" t="s">
        <v>80</v>
      </c>
      <c r="B117" s="36">
        <v>0</v>
      </c>
      <c r="C117" s="36"/>
      <c r="D117" s="36"/>
      <c r="E117" s="39">
        <v>0</v>
      </c>
      <c r="F117" s="27" t="e">
        <f t="shared" si="7"/>
        <v>#DIV/0!</v>
      </c>
      <c r="G117" s="27" t="e">
        <f t="shared" si="6"/>
        <v>#DIV/0!</v>
      </c>
    </row>
    <row r="118" ht="17.1" customHeight="1" spans="1:7">
      <c r="A118" s="37" t="s">
        <v>81</v>
      </c>
      <c r="B118" s="36">
        <v>849</v>
      </c>
      <c r="C118" s="36">
        <v>811</v>
      </c>
      <c r="D118" s="36">
        <v>811</v>
      </c>
      <c r="E118" s="39">
        <v>832</v>
      </c>
      <c r="F118" s="27">
        <f t="shared" si="7"/>
        <v>100</v>
      </c>
      <c r="G118" s="27">
        <f t="shared" si="6"/>
        <v>97.4759615384615</v>
      </c>
    </row>
    <row r="119" ht="17.1" customHeight="1" spans="1:7">
      <c r="A119" s="37" t="s">
        <v>21</v>
      </c>
      <c r="B119" s="36">
        <v>216</v>
      </c>
      <c r="C119" s="36">
        <v>226</v>
      </c>
      <c r="D119" s="36">
        <v>226</v>
      </c>
      <c r="E119" s="39">
        <v>240</v>
      </c>
      <c r="F119" s="27">
        <f t="shared" si="7"/>
        <v>100</v>
      </c>
      <c r="G119" s="27">
        <f t="shared" si="6"/>
        <v>94.1666666666667</v>
      </c>
    </row>
    <row r="120" ht="17.1" customHeight="1" spans="1:7">
      <c r="A120" s="37" t="s">
        <v>82</v>
      </c>
      <c r="B120" s="34">
        <v>0</v>
      </c>
      <c r="C120" s="35"/>
      <c r="D120" s="36"/>
      <c r="E120" s="35">
        <v>25</v>
      </c>
      <c r="F120" s="27" t="e">
        <f t="shared" si="7"/>
        <v>#DIV/0!</v>
      </c>
      <c r="G120" s="27">
        <f t="shared" si="6"/>
        <v>0</v>
      </c>
    </row>
    <row r="121" ht="17.1" customHeight="1" spans="1:7">
      <c r="A121" s="33" t="s">
        <v>83</v>
      </c>
      <c r="B121" s="36">
        <v>0</v>
      </c>
      <c r="C121" s="36">
        <f>SUM(C122:C132)</f>
        <v>90</v>
      </c>
      <c r="D121" s="36">
        <f>SUM(D122:D132)</f>
        <v>51</v>
      </c>
      <c r="E121" s="39">
        <v>0</v>
      </c>
      <c r="F121" s="27">
        <f t="shared" si="7"/>
        <v>56.6666666666667</v>
      </c>
      <c r="G121" s="27" t="e">
        <f t="shared" si="6"/>
        <v>#DIV/0!</v>
      </c>
    </row>
    <row r="122" ht="17.1" customHeight="1" spans="1:7">
      <c r="A122" s="37" t="s">
        <v>12</v>
      </c>
      <c r="B122" s="36">
        <v>0</v>
      </c>
      <c r="C122" s="36"/>
      <c r="D122" s="36"/>
      <c r="E122" s="39">
        <v>0</v>
      </c>
      <c r="F122" s="27" t="e">
        <f t="shared" si="7"/>
        <v>#DIV/0!</v>
      </c>
      <c r="G122" s="27" t="e">
        <f t="shared" si="6"/>
        <v>#DIV/0!</v>
      </c>
    </row>
    <row r="123" ht="17.1" customHeight="1" spans="1:7">
      <c r="A123" s="37" t="s">
        <v>13</v>
      </c>
      <c r="B123" s="36">
        <v>0</v>
      </c>
      <c r="C123" s="36"/>
      <c r="D123" s="36"/>
      <c r="E123" s="35">
        <v>0</v>
      </c>
      <c r="F123" s="27" t="e">
        <f t="shared" si="7"/>
        <v>#DIV/0!</v>
      </c>
      <c r="G123" s="27" t="e">
        <f t="shared" si="6"/>
        <v>#DIV/0!</v>
      </c>
    </row>
    <row r="124" ht="17.1" customHeight="1" spans="1:7">
      <c r="A124" s="37" t="s">
        <v>14</v>
      </c>
      <c r="B124" s="36">
        <v>0</v>
      </c>
      <c r="C124" s="36"/>
      <c r="D124" s="36"/>
      <c r="E124" s="35">
        <v>0</v>
      </c>
      <c r="F124" s="27" t="e">
        <f t="shared" si="7"/>
        <v>#DIV/0!</v>
      </c>
      <c r="G124" s="27" t="e">
        <f t="shared" si="6"/>
        <v>#DIV/0!</v>
      </c>
    </row>
    <row r="125" ht="17.1" customHeight="1" spans="1:7">
      <c r="A125" s="37" t="s">
        <v>84</v>
      </c>
      <c r="B125" s="36">
        <v>0</v>
      </c>
      <c r="C125" s="36"/>
      <c r="D125" s="36"/>
      <c r="E125" s="39">
        <v>0</v>
      </c>
      <c r="F125" s="27" t="e">
        <f t="shared" si="7"/>
        <v>#DIV/0!</v>
      </c>
      <c r="G125" s="27" t="e">
        <f t="shared" si="6"/>
        <v>#DIV/0!</v>
      </c>
    </row>
    <row r="126" ht="17.1" customHeight="1" spans="1:7">
      <c r="A126" s="37" t="s">
        <v>85</v>
      </c>
      <c r="B126" s="36">
        <v>0</v>
      </c>
      <c r="C126" s="36"/>
      <c r="D126" s="36"/>
      <c r="E126" s="39">
        <v>0</v>
      </c>
      <c r="F126" s="27" t="e">
        <f t="shared" si="7"/>
        <v>#DIV/0!</v>
      </c>
      <c r="G126" s="27" t="e">
        <f t="shared" si="6"/>
        <v>#DIV/0!</v>
      </c>
    </row>
    <row r="127" ht="17.1" customHeight="1" spans="1:7">
      <c r="A127" s="37" t="s">
        <v>86</v>
      </c>
      <c r="B127" s="36">
        <v>0</v>
      </c>
      <c r="C127" s="36"/>
      <c r="D127" s="36"/>
      <c r="E127" s="39">
        <v>0</v>
      </c>
      <c r="F127" s="27" t="e">
        <f t="shared" si="7"/>
        <v>#DIV/0!</v>
      </c>
      <c r="G127" s="27" t="e">
        <f t="shared" si="6"/>
        <v>#DIV/0!</v>
      </c>
    </row>
    <row r="128" ht="17.1" customHeight="1" spans="1:7">
      <c r="A128" s="37" t="s">
        <v>87</v>
      </c>
      <c r="B128" s="36">
        <v>0</v>
      </c>
      <c r="C128" s="36"/>
      <c r="D128" s="36"/>
      <c r="E128" s="39">
        <v>0</v>
      </c>
      <c r="F128" s="27" t="e">
        <f t="shared" si="7"/>
        <v>#DIV/0!</v>
      </c>
      <c r="G128" s="27" t="e">
        <f t="shared" si="6"/>
        <v>#DIV/0!</v>
      </c>
    </row>
    <row r="129" ht="17.1" customHeight="1" spans="1:7">
      <c r="A129" s="37" t="s">
        <v>88</v>
      </c>
      <c r="B129" s="36">
        <v>0</v>
      </c>
      <c r="C129" s="36"/>
      <c r="D129" s="36"/>
      <c r="E129" s="39">
        <v>0</v>
      </c>
      <c r="F129" s="27" t="e">
        <f t="shared" si="7"/>
        <v>#DIV/0!</v>
      </c>
      <c r="G129" s="27" t="e">
        <f t="shared" si="6"/>
        <v>#DIV/0!</v>
      </c>
    </row>
    <row r="130" ht="17.1" customHeight="1" spans="1:7">
      <c r="A130" s="37" t="s">
        <v>89</v>
      </c>
      <c r="B130" s="36">
        <v>0</v>
      </c>
      <c r="C130" s="36"/>
      <c r="D130" s="36"/>
      <c r="E130" s="39">
        <v>0</v>
      </c>
      <c r="F130" s="27" t="e">
        <f t="shared" si="7"/>
        <v>#DIV/0!</v>
      </c>
      <c r="G130" s="27" t="e">
        <f t="shared" si="6"/>
        <v>#DIV/0!</v>
      </c>
    </row>
    <row r="131" ht="17.1" customHeight="1" spans="1:7">
      <c r="A131" s="37" t="s">
        <v>21</v>
      </c>
      <c r="B131" s="36">
        <v>0</v>
      </c>
      <c r="C131" s="36"/>
      <c r="D131" s="36"/>
      <c r="E131" s="39">
        <v>0</v>
      </c>
      <c r="F131" s="27" t="e">
        <f t="shared" si="7"/>
        <v>#DIV/0!</v>
      </c>
      <c r="G131" s="27" t="e">
        <f t="shared" si="6"/>
        <v>#DIV/0!</v>
      </c>
    </row>
    <row r="132" ht="17.1" customHeight="1" spans="1:7">
      <c r="A132" s="37" t="s">
        <v>90</v>
      </c>
      <c r="B132" s="36">
        <v>0</v>
      </c>
      <c r="C132" s="36">
        <v>90</v>
      </c>
      <c r="D132" s="36">
        <v>51</v>
      </c>
      <c r="E132" s="39">
        <v>0</v>
      </c>
      <c r="F132" s="27">
        <f t="shared" si="7"/>
        <v>56.6666666666667</v>
      </c>
      <c r="G132" s="27" t="e">
        <f t="shared" si="6"/>
        <v>#DIV/0!</v>
      </c>
    </row>
    <row r="133" ht="17.1" customHeight="1" spans="1:7">
      <c r="A133" s="33" t="s">
        <v>91</v>
      </c>
      <c r="B133" s="36">
        <v>40</v>
      </c>
      <c r="C133" s="36">
        <f>SUM(C134:C139)</f>
        <v>246</v>
      </c>
      <c r="D133" s="36">
        <f>SUM(D134:D139)</f>
        <v>211</v>
      </c>
      <c r="E133" s="39">
        <v>524</v>
      </c>
      <c r="F133" s="27">
        <f t="shared" si="7"/>
        <v>85.7723577235772</v>
      </c>
      <c r="G133" s="27">
        <f t="shared" si="6"/>
        <v>40.2671755725191</v>
      </c>
    </row>
    <row r="134" ht="17.1" customHeight="1" spans="1:7">
      <c r="A134" s="37" t="s">
        <v>12</v>
      </c>
      <c r="B134" s="36">
        <v>0</v>
      </c>
      <c r="C134" s="36"/>
      <c r="D134" s="36"/>
      <c r="E134" s="39">
        <v>0</v>
      </c>
      <c r="F134" s="27" t="e">
        <f t="shared" si="7"/>
        <v>#DIV/0!</v>
      </c>
      <c r="G134" s="27" t="e">
        <f t="shared" si="6"/>
        <v>#DIV/0!</v>
      </c>
    </row>
    <row r="135" ht="17.1" customHeight="1" spans="1:7">
      <c r="A135" s="37" t="s">
        <v>13</v>
      </c>
      <c r="B135" s="36">
        <v>0</v>
      </c>
      <c r="C135" s="36"/>
      <c r="D135" s="36"/>
      <c r="E135" s="39">
        <v>0</v>
      </c>
      <c r="F135" s="27" t="e">
        <f t="shared" si="7"/>
        <v>#DIV/0!</v>
      </c>
      <c r="G135" s="27" t="e">
        <f t="shared" si="6"/>
        <v>#DIV/0!</v>
      </c>
    </row>
    <row r="136" ht="17.1" customHeight="1" spans="1:7">
      <c r="A136" s="37" t="s">
        <v>14</v>
      </c>
      <c r="B136" s="36">
        <v>0</v>
      </c>
      <c r="C136" s="36"/>
      <c r="D136" s="36"/>
      <c r="E136" s="39">
        <v>0</v>
      </c>
      <c r="F136" s="27" t="e">
        <f t="shared" si="7"/>
        <v>#DIV/0!</v>
      </c>
      <c r="G136" s="27" t="e">
        <f t="shared" si="6"/>
        <v>#DIV/0!</v>
      </c>
    </row>
    <row r="137" ht="17.1" customHeight="1" spans="1:7">
      <c r="A137" s="37" t="s">
        <v>92</v>
      </c>
      <c r="B137" s="36">
        <v>0</v>
      </c>
      <c r="C137" s="36"/>
      <c r="D137" s="36"/>
      <c r="E137" s="39">
        <v>0</v>
      </c>
      <c r="F137" s="27" t="e">
        <f t="shared" si="7"/>
        <v>#DIV/0!</v>
      </c>
      <c r="G137" s="27" t="e">
        <f t="shared" si="6"/>
        <v>#DIV/0!</v>
      </c>
    </row>
    <row r="138" ht="17.1" customHeight="1" spans="1:7">
      <c r="A138" s="37" t="s">
        <v>21</v>
      </c>
      <c r="B138" s="36">
        <v>0</v>
      </c>
      <c r="C138" s="36"/>
      <c r="D138" s="36"/>
      <c r="E138" s="39">
        <v>0</v>
      </c>
      <c r="F138" s="27" t="e">
        <f t="shared" si="7"/>
        <v>#DIV/0!</v>
      </c>
      <c r="G138" s="27" t="e">
        <f t="shared" si="6"/>
        <v>#DIV/0!</v>
      </c>
    </row>
    <row r="139" ht="17.1" customHeight="1" spans="1:7">
      <c r="A139" s="37" t="s">
        <v>93</v>
      </c>
      <c r="B139" s="36">
        <v>40</v>
      </c>
      <c r="C139" s="36">
        <v>246</v>
      </c>
      <c r="D139" s="36">
        <v>211</v>
      </c>
      <c r="E139" s="39">
        <v>524</v>
      </c>
      <c r="F139" s="27">
        <f t="shared" si="7"/>
        <v>85.7723577235772</v>
      </c>
      <c r="G139" s="27">
        <f t="shared" si="6"/>
        <v>40.2671755725191</v>
      </c>
    </row>
    <row r="140" ht="17.1" customHeight="1" spans="1:7">
      <c r="A140" s="33" t="s">
        <v>94</v>
      </c>
      <c r="B140" s="36">
        <v>35</v>
      </c>
      <c r="C140" s="36">
        <f>SUM(C141:C147)</f>
        <v>24</v>
      </c>
      <c r="D140" s="36">
        <f>SUM(D141:D147)</f>
        <v>24</v>
      </c>
      <c r="E140" s="39">
        <v>36</v>
      </c>
      <c r="F140" s="27">
        <f t="shared" si="7"/>
        <v>100</v>
      </c>
      <c r="G140" s="27">
        <f t="shared" si="6"/>
        <v>66.6666666666667</v>
      </c>
    </row>
    <row r="141" ht="17.1" customHeight="1" spans="1:7">
      <c r="A141" s="37" t="s">
        <v>12</v>
      </c>
      <c r="B141" s="36">
        <v>0</v>
      </c>
      <c r="C141" s="36"/>
      <c r="D141" s="36"/>
      <c r="E141" s="39">
        <v>0</v>
      </c>
      <c r="F141" s="27" t="e">
        <f t="shared" si="7"/>
        <v>#DIV/0!</v>
      </c>
      <c r="G141" s="27" t="e">
        <f t="shared" si="6"/>
        <v>#DIV/0!</v>
      </c>
    </row>
    <row r="142" ht="17.1" customHeight="1" spans="1:7">
      <c r="A142" s="37" t="s">
        <v>13</v>
      </c>
      <c r="B142" s="36">
        <v>0</v>
      </c>
      <c r="C142" s="36"/>
      <c r="D142" s="36"/>
      <c r="E142" s="39">
        <v>0</v>
      </c>
      <c r="F142" s="27" t="e">
        <f t="shared" si="7"/>
        <v>#DIV/0!</v>
      </c>
      <c r="G142" s="27" t="e">
        <f t="shared" si="6"/>
        <v>#DIV/0!</v>
      </c>
    </row>
    <row r="143" ht="17.1" customHeight="1" spans="1:7">
      <c r="A143" s="37" t="s">
        <v>14</v>
      </c>
      <c r="B143" s="36">
        <v>0</v>
      </c>
      <c r="C143" s="36"/>
      <c r="D143" s="36"/>
      <c r="E143" s="39">
        <v>0</v>
      </c>
      <c r="F143" s="27" t="e">
        <f t="shared" si="7"/>
        <v>#DIV/0!</v>
      </c>
      <c r="G143" s="27" t="e">
        <f t="shared" si="6"/>
        <v>#DIV/0!</v>
      </c>
    </row>
    <row r="144" ht="17.1" customHeight="1" spans="1:7">
      <c r="A144" s="37" t="s">
        <v>95</v>
      </c>
      <c r="B144" s="36">
        <v>0</v>
      </c>
      <c r="C144" s="36"/>
      <c r="D144" s="36"/>
      <c r="E144" s="39">
        <v>0</v>
      </c>
      <c r="F144" s="27" t="e">
        <f t="shared" si="7"/>
        <v>#DIV/0!</v>
      </c>
      <c r="G144" s="27" t="e">
        <f t="shared" si="6"/>
        <v>#DIV/0!</v>
      </c>
    </row>
    <row r="145" ht="17.1" customHeight="1" spans="1:7">
      <c r="A145" s="37" t="s">
        <v>96</v>
      </c>
      <c r="B145" s="36">
        <v>0</v>
      </c>
      <c r="C145" s="36"/>
      <c r="D145" s="36"/>
      <c r="E145" s="39">
        <v>0</v>
      </c>
      <c r="F145" s="27" t="e">
        <f t="shared" si="7"/>
        <v>#DIV/0!</v>
      </c>
      <c r="G145" s="27" t="e">
        <f t="shared" si="6"/>
        <v>#DIV/0!</v>
      </c>
    </row>
    <row r="146" ht="17.1" customHeight="1" spans="1:7">
      <c r="A146" s="37" t="s">
        <v>21</v>
      </c>
      <c r="B146" s="36">
        <v>0</v>
      </c>
      <c r="C146" s="36"/>
      <c r="D146" s="36"/>
      <c r="E146" s="39">
        <v>0</v>
      </c>
      <c r="F146" s="27" t="e">
        <f t="shared" si="7"/>
        <v>#DIV/0!</v>
      </c>
      <c r="G146" s="27" t="e">
        <f t="shared" si="6"/>
        <v>#DIV/0!</v>
      </c>
    </row>
    <row r="147" ht="17.1" customHeight="1" spans="1:7">
      <c r="A147" s="37" t="s">
        <v>97</v>
      </c>
      <c r="B147" s="36">
        <v>35</v>
      </c>
      <c r="C147" s="36">
        <v>24</v>
      </c>
      <c r="D147" s="36">
        <v>24</v>
      </c>
      <c r="E147" s="39">
        <v>36</v>
      </c>
      <c r="F147" s="27">
        <f t="shared" si="7"/>
        <v>100</v>
      </c>
      <c r="G147" s="27">
        <f t="shared" si="6"/>
        <v>66.6666666666667</v>
      </c>
    </row>
    <row r="148" ht="17.1" customHeight="1" spans="1:7">
      <c r="A148" s="33" t="s">
        <v>98</v>
      </c>
      <c r="B148" s="36">
        <v>416</v>
      </c>
      <c r="C148" s="36">
        <f>SUM(C149:C153)</f>
        <v>481</v>
      </c>
      <c r="D148" s="36">
        <f>SUM(D149:D153)</f>
        <v>481</v>
      </c>
      <c r="E148" s="39">
        <v>679</v>
      </c>
      <c r="F148" s="27">
        <f t="shared" si="7"/>
        <v>100</v>
      </c>
      <c r="G148" s="27">
        <f t="shared" si="6"/>
        <v>70.839469808542</v>
      </c>
    </row>
    <row r="149" ht="17.1" customHeight="1" spans="1:7">
      <c r="A149" s="37" t="s">
        <v>12</v>
      </c>
      <c r="B149" s="36">
        <v>271</v>
      </c>
      <c r="C149" s="36">
        <v>263</v>
      </c>
      <c r="D149" s="36">
        <v>263</v>
      </c>
      <c r="E149" s="39">
        <v>232</v>
      </c>
      <c r="F149" s="27">
        <f t="shared" si="7"/>
        <v>100</v>
      </c>
      <c r="G149" s="27">
        <f t="shared" si="6"/>
        <v>113.362068965517</v>
      </c>
    </row>
    <row r="150" ht="17.1" customHeight="1" spans="1:7">
      <c r="A150" s="37" t="s">
        <v>13</v>
      </c>
      <c r="B150" s="36">
        <v>0</v>
      </c>
      <c r="C150" s="36"/>
      <c r="D150" s="36"/>
      <c r="E150" s="39">
        <v>0</v>
      </c>
      <c r="F150" s="27" t="e">
        <f t="shared" si="7"/>
        <v>#DIV/0!</v>
      </c>
      <c r="G150" s="27" t="e">
        <f t="shared" si="6"/>
        <v>#DIV/0!</v>
      </c>
    </row>
    <row r="151" ht="17.1" customHeight="1" spans="1:7">
      <c r="A151" s="37" t="s">
        <v>14</v>
      </c>
      <c r="B151" s="36">
        <v>0</v>
      </c>
      <c r="C151" s="36"/>
      <c r="D151" s="36"/>
      <c r="E151" s="39">
        <v>0</v>
      </c>
      <c r="F151" s="27" t="e">
        <f t="shared" si="7"/>
        <v>#DIV/0!</v>
      </c>
      <c r="G151" s="27" t="e">
        <f t="shared" si="6"/>
        <v>#DIV/0!</v>
      </c>
    </row>
    <row r="152" ht="17.1" customHeight="1" spans="1:7">
      <c r="A152" s="37" t="s">
        <v>99</v>
      </c>
      <c r="B152" s="36">
        <v>95</v>
      </c>
      <c r="C152" s="36">
        <v>169</v>
      </c>
      <c r="D152" s="36">
        <v>169</v>
      </c>
      <c r="E152" s="39">
        <v>308</v>
      </c>
      <c r="F152" s="27">
        <f t="shared" si="7"/>
        <v>100</v>
      </c>
      <c r="G152" s="27">
        <f t="shared" si="6"/>
        <v>54.8701298701299</v>
      </c>
    </row>
    <row r="153" ht="17.1" customHeight="1" spans="1:7">
      <c r="A153" s="37" t="s">
        <v>100</v>
      </c>
      <c r="B153" s="36">
        <v>50</v>
      </c>
      <c r="C153" s="36">
        <v>49</v>
      </c>
      <c r="D153" s="36">
        <v>49</v>
      </c>
      <c r="E153" s="35">
        <v>139</v>
      </c>
      <c r="F153" s="27">
        <f t="shared" si="7"/>
        <v>100</v>
      </c>
      <c r="G153" s="27">
        <f t="shared" si="6"/>
        <v>35.2517985611511</v>
      </c>
    </row>
    <row r="154" ht="17.1" customHeight="1" spans="1:7">
      <c r="A154" s="33" t="s">
        <v>101</v>
      </c>
      <c r="B154" s="36">
        <v>147</v>
      </c>
      <c r="C154" s="36">
        <f>SUM(C155:C160)</f>
        <v>143</v>
      </c>
      <c r="D154" s="36">
        <f>SUM(D155:D160)</f>
        <v>143</v>
      </c>
      <c r="E154" s="39">
        <v>162</v>
      </c>
      <c r="F154" s="27">
        <f t="shared" si="7"/>
        <v>100</v>
      </c>
      <c r="G154" s="27">
        <f t="shared" si="6"/>
        <v>88.2716049382716</v>
      </c>
    </row>
    <row r="155" ht="17.1" customHeight="1" spans="1:7">
      <c r="A155" s="37" t="s">
        <v>12</v>
      </c>
      <c r="B155" s="36">
        <v>110</v>
      </c>
      <c r="C155" s="36">
        <v>116</v>
      </c>
      <c r="D155" s="36">
        <v>116</v>
      </c>
      <c r="E155" s="39">
        <v>106</v>
      </c>
      <c r="F155" s="27">
        <f t="shared" si="7"/>
        <v>100</v>
      </c>
      <c r="G155" s="27">
        <f t="shared" si="6"/>
        <v>109.433962264151</v>
      </c>
    </row>
    <row r="156" ht="17.1" customHeight="1" spans="1:7">
      <c r="A156" s="37" t="s">
        <v>13</v>
      </c>
      <c r="B156" s="36">
        <v>0</v>
      </c>
      <c r="C156" s="36"/>
      <c r="D156" s="36"/>
      <c r="E156" s="35">
        <v>0</v>
      </c>
      <c r="F156" s="27" t="e">
        <f t="shared" si="7"/>
        <v>#DIV/0!</v>
      </c>
      <c r="G156" s="27" t="e">
        <f t="shared" si="6"/>
        <v>#DIV/0!</v>
      </c>
    </row>
    <row r="157" ht="17.1" customHeight="1" spans="1:7">
      <c r="A157" s="37" t="s">
        <v>14</v>
      </c>
      <c r="B157" s="36">
        <v>0</v>
      </c>
      <c r="C157" s="36"/>
      <c r="D157" s="36"/>
      <c r="E157" s="35">
        <v>0</v>
      </c>
      <c r="F157" s="27" t="e">
        <f t="shared" si="7"/>
        <v>#DIV/0!</v>
      </c>
      <c r="G157" s="27" t="e">
        <f t="shared" si="6"/>
        <v>#DIV/0!</v>
      </c>
    </row>
    <row r="158" ht="17.1" customHeight="1" spans="1:7">
      <c r="A158" s="37" t="s">
        <v>26</v>
      </c>
      <c r="B158" s="36">
        <v>0</v>
      </c>
      <c r="C158" s="36"/>
      <c r="D158" s="36"/>
      <c r="E158" s="35">
        <v>0</v>
      </c>
      <c r="F158" s="27" t="e">
        <f t="shared" si="7"/>
        <v>#DIV/0!</v>
      </c>
      <c r="G158" s="27" t="e">
        <f t="shared" si="6"/>
        <v>#DIV/0!</v>
      </c>
    </row>
    <row r="159" ht="17.1" customHeight="1" spans="1:7">
      <c r="A159" s="37" t="s">
        <v>21</v>
      </c>
      <c r="B159" s="36">
        <v>0</v>
      </c>
      <c r="C159" s="36"/>
      <c r="D159" s="36"/>
      <c r="E159" s="35">
        <v>0</v>
      </c>
      <c r="F159" s="27" t="e">
        <f t="shared" si="7"/>
        <v>#DIV/0!</v>
      </c>
      <c r="G159" s="27" t="e">
        <f t="shared" si="6"/>
        <v>#DIV/0!</v>
      </c>
    </row>
    <row r="160" ht="17.1" customHeight="1" spans="1:7">
      <c r="A160" s="37" t="s">
        <v>102</v>
      </c>
      <c r="B160" s="36">
        <v>37</v>
      </c>
      <c r="C160" s="36">
        <v>27</v>
      </c>
      <c r="D160" s="36">
        <v>27</v>
      </c>
      <c r="E160" s="35">
        <v>56</v>
      </c>
      <c r="F160" s="27">
        <f t="shared" si="7"/>
        <v>100</v>
      </c>
      <c r="G160" s="27">
        <f t="shared" ref="G160:G223" si="8">D160/E160%</f>
        <v>48.2142857142857</v>
      </c>
    </row>
    <row r="161" ht="17.1" customHeight="1" spans="1:7">
      <c r="A161" s="33" t="s">
        <v>103</v>
      </c>
      <c r="B161" s="34">
        <v>318</v>
      </c>
      <c r="C161" s="36">
        <f>SUM(C162:C167)</f>
        <v>1248</v>
      </c>
      <c r="D161" s="36">
        <f>SUM(D162:D167)</f>
        <v>1218</v>
      </c>
      <c r="E161" s="35">
        <v>1180</v>
      </c>
      <c r="F161" s="27">
        <f t="shared" si="7"/>
        <v>97.5961538461538</v>
      </c>
      <c r="G161" s="27">
        <f t="shared" si="8"/>
        <v>103.220338983051</v>
      </c>
    </row>
    <row r="162" ht="17.1" customHeight="1" spans="1:7">
      <c r="A162" s="37" t="s">
        <v>12</v>
      </c>
      <c r="B162" s="34">
        <v>147</v>
      </c>
      <c r="C162" s="36">
        <v>148</v>
      </c>
      <c r="D162" s="36">
        <v>148</v>
      </c>
      <c r="E162" s="35">
        <v>135</v>
      </c>
      <c r="F162" s="27">
        <f t="shared" si="7"/>
        <v>100</v>
      </c>
      <c r="G162" s="27">
        <f t="shared" si="8"/>
        <v>109.62962962963</v>
      </c>
    </row>
    <row r="163" ht="17.1" customHeight="1" spans="1:7">
      <c r="A163" s="37" t="s">
        <v>13</v>
      </c>
      <c r="B163" s="34">
        <v>0</v>
      </c>
      <c r="C163" s="36"/>
      <c r="D163" s="36"/>
      <c r="E163" s="35">
        <v>0</v>
      </c>
      <c r="F163" s="27" t="e">
        <f t="shared" si="7"/>
        <v>#DIV/0!</v>
      </c>
      <c r="G163" s="27" t="e">
        <f t="shared" si="8"/>
        <v>#DIV/0!</v>
      </c>
    </row>
    <row r="164" ht="17.1" customHeight="1" spans="1:7">
      <c r="A164" s="37" t="s">
        <v>14</v>
      </c>
      <c r="B164" s="34">
        <v>0</v>
      </c>
      <c r="C164" s="36"/>
      <c r="D164" s="36"/>
      <c r="E164" s="35">
        <v>0</v>
      </c>
      <c r="F164" s="27" t="e">
        <f t="shared" si="7"/>
        <v>#DIV/0!</v>
      </c>
      <c r="G164" s="27" t="e">
        <f t="shared" si="8"/>
        <v>#DIV/0!</v>
      </c>
    </row>
    <row r="165" ht="17.1" customHeight="1" spans="1:7">
      <c r="A165" s="37" t="s">
        <v>104</v>
      </c>
      <c r="B165" s="34">
        <v>0</v>
      </c>
      <c r="C165" s="36">
        <v>530</v>
      </c>
      <c r="D165" s="36">
        <v>500</v>
      </c>
      <c r="E165" s="35">
        <v>450</v>
      </c>
      <c r="F165" s="27">
        <f t="shared" si="7"/>
        <v>94.3396226415094</v>
      </c>
      <c r="G165" s="27">
        <f t="shared" si="8"/>
        <v>111.111111111111</v>
      </c>
    </row>
    <row r="166" ht="17.1" customHeight="1" spans="1:7">
      <c r="A166" s="37" t="s">
        <v>21</v>
      </c>
      <c r="B166" s="34"/>
      <c r="C166" s="36">
        <v>72</v>
      </c>
      <c r="D166" s="36">
        <v>72</v>
      </c>
      <c r="E166" s="35">
        <v>10</v>
      </c>
      <c r="F166" s="27">
        <f t="shared" si="7"/>
        <v>100</v>
      </c>
      <c r="G166" s="27">
        <f t="shared" si="8"/>
        <v>720</v>
      </c>
    </row>
    <row r="167" ht="17.1" customHeight="1" spans="1:7">
      <c r="A167" s="37" t="s">
        <v>105</v>
      </c>
      <c r="B167" s="34">
        <v>171</v>
      </c>
      <c r="C167" s="36">
        <v>498</v>
      </c>
      <c r="D167" s="36">
        <v>498</v>
      </c>
      <c r="E167" s="39">
        <v>585</v>
      </c>
      <c r="F167" s="27">
        <f t="shared" si="7"/>
        <v>100</v>
      </c>
      <c r="G167" s="27">
        <f t="shared" si="8"/>
        <v>85.1282051282051</v>
      </c>
    </row>
    <row r="168" ht="17.1" customHeight="1" spans="1:7">
      <c r="A168" s="33" t="s">
        <v>106</v>
      </c>
      <c r="B168" s="34">
        <v>3084</v>
      </c>
      <c r="C168" s="36">
        <f>SUM(C169:C174)</f>
        <v>4203</v>
      </c>
      <c r="D168" s="36">
        <f>SUM(D169:D174)</f>
        <v>4195</v>
      </c>
      <c r="E168" s="39">
        <v>3724</v>
      </c>
      <c r="F168" s="27">
        <f t="shared" si="7"/>
        <v>99.8096597668332</v>
      </c>
      <c r="G168" s="27">
        <f t="shared" si="8"/>
        <v>112.647690655209</v>
      </c>
    </row>
    <row r="169" ht="17.1" customHeight="1" spans="1:7">
      <c r="A169" s="37" t="s">
        <v>12</v>
      </c>
      <c r="B169" s="34">
        <v>953</v>
      </c>
      <c r="C169" s="36">
        <v>1063</v>
      </c>
      <c r="D169" s="36">
        <v>1063</v>
      </c>
      <c r="E169" s="39">
        <v>1274</v>
      </c>
      <c r="F169" s="27">
        <f t="shared" si="7"/>
        <v>100</v>
      </c>
      <c r="G169" s="27">
        <f t="shared" si="8"/>
        <v>83.4379905808477</v>
      </c>
    </row>
    <row r="170" ht="17.1" customHeight="1" spans="1:7">
      <c r="A170" s="37" t="s">
        <v>13</v>
      </c>
      <c r="B170" s="34">
        <v>0</v>
      </c>
      <c r="C170" s="36"/>
      <c r="D170" s="36"/>
      <c r="E170" s="39">
        <v>0</v>
      </c>
      <c r="F170" s="27" t="e">
        <f t="shared" si="7"/>
        <v>#DIV/0!</v>
      </c>
      <c r="G170" s="27" t="e">
        <f t="shared" si="8"/>
        <v>#DIV/0!</v>
      </c>
    </row>
    <row r="171" ht="17.1" customHeight="1" spans="1:7">
      <c r="A171" s="37" t="s">
        <v>14</v>
      </c>
      <c r="B171" s="34">
        <v>415</v>
      </c>
      <c r="C171" s="36">
        <v>386</v>
      </c>
      <c r="D171" s="36">
        <v>386</v>
      </c>
      <c r="E171" s="39">
        <v>422</v>
      </c>
      <c r="F171" s="27">
        <f t="shared" si="7"/>
        <v>100</v>
      </c>
      <c r="G171" s="27">
        <f t="shared" si="8"/>
        <v>91.4691943127962</v>
      </c>
    </row>
    <row r="172" ht="17.1" customHeight="1" spans="1:7">
      <c r="A172" s="37" t="s">
        <v>107</v>
      </c>
      <c r="B172" s="34">
        <v>337</v>
      </c>
      <c r="C172" s="36">
        <v>1020</v>
      </c>
      <c r="D172" s="36">
        <v>1020</v>
      </c>
      <c r="E172" s="39">
        <v>742</v>
      </c>
      <c r="F172" s="27">
        <f t="shared" si="7"/>
        <v>100</v>
      </c>
      <c r="G172" s="27">
        <f t="shared" si="8"/>
        <v>137.466307277628</v>
      </c>
    </row>
    <row r="173" ht="17.1" customHeight="1" spans="1:7">
      <c r="A173" s="37" t="s">
        <v>21</v>
      </c>
      <c r="B173" s="34">
        <v>220</v>
      </c>
      <c r="C173" s="36">
        <v>233</v>
      </c>
      <c r="D173" s="36">
        <v>253</v>
      </c>
      <c r="E173" s="39">
        <v>213</v>
      </c>
      <c r="F173" s="27">
        <f t="shared" si="7"/>
        <v>108.583690987124</v>
      </c>
      <c r="G173" s="27">
        <f t="shared" si="8"/>
        <v>118.779342723005</v>
      </c>
    </row>
    <row r="174" ht="17.1" customHeight="1" spans="1:7">
      <c r="A174" s="37" t="s">
        <v>108</v>
      </c>
      <c r="B174" s="34">
        <v>1159</v>
      </c>
      <c r="C174" s="36">
        <v>1501</v>
      </c>
      <c r="D174" s="36">
        <v>1473</v>
      </c>
      <c r="E174" s="39">
        <v>1073</v>
      </c>
      <c r="F174" s="27">
        <f t="shared" si="7"/>
        <v>98.1345769487009</v>
      </c>
      <c r="G174" s="27">
        <f t="shared" si="8"/>
        <v>137.278657968313</v>
      </c>
    </row>
    <row r="175" s="2" customFormat="1" ht="17.1" customHeight="1" spans="1:7">
      <c r="A175" s="33" t="s">
        <v>109</v>
      </c>
      <c r="B175" s="34">
        <v>397</v>
      </c>
      <c r="C175" s="36">
        <f>SUM(C176:C181)</f>
        <v>1592</v>
      </c>
      <c r="D175" s="36">
        <f>SUM(D176:D181)</f>
        <v>1539</v>
      </c>
      <c r="E175" s="39">
        <v>1458</v>
      </c>
      <c r="F175" s="27">
        <f t="shared" si="7"/>
        <v>96.6708542713568</v>
      </c>
      <c r="G175" s="27">
        <f t="shared" si="8"/>
        <v>105.555555555556</v>
      </c>
    </row>
    <row r="176" ht="17.1" customHeight="1" spans="1:7">
      <c r="A176" s="37" t="s">
        <v>12</v>
      </c>
      <c r="B176" s="34">
        <v>309</v>
      </c>
      <c r="C176" s="36">
        <v>351</v>
      </c>
      <c r="D176" s="36">
        <v>351</v>
      </c>
      <c r="E176" s="39">
        <v>358</v>
      </c>
      <c r="F176" s="27">
        <f t="shared" si="7"/>
        <v>100</v>
      </c>
      <c r="G176" s="27">
        <f t="shared" si="8"/>
        <v>98.0446927374302</v>
      </c>
    </row>
    <row r="177" ht="17.1" customHeight="1" spans="1:7">
      <c r="A177" s="37" t="s">
        <v>13</v>
      </c>
      <c r="B177" s="34">
        <v>0</v>
      </c>
      <c r="C177" s="36"/>
      <c r="D177" s="36"/>
      <c r="E177" s="39">
        <v>0</v>
      </c>
      <c r="F177" s="27" t="e">
        <f t="shared" ref="F177:F240" si="9">D177/C177%</f>
        <v>#DIV/0!</v>
      </c>
      <c r="G177" s="27" t="e">
        <f t="shared" si="8"/>
        <v>#DIV/0!</v>
      </c>
    </row>
    <row r="178" ht="17.1" customHeight="1" spans="1:7">
      <c r="A178" s="37" t="s">
        <v>14</v>
      </c>
      <c r="B178" s="34">
        <v>0</v>
      </c>
      <c r="C178" s="36"/>
      <c r="D178" s="36"/>
      <c r="E178" s="39">
        <v>0</v>
      </c>
      <c r="F178" s="27" t="e">
        <f t="shared" si="9"/>
        <v>#DIV/0!</v>
      </c>
      <c r="G178" s="27" t="e">
        <f t="shared" si="8"/>
        <v>#DIV/0!</v>
      </c>
    </row>
    <row r="179" ht="17.1" customHeight="1" spans="1:7">
      <c r="A179" s="37" t="s">
        <v>110</v>
      </c>
      <c r="B179" s="34"/>
      <c r="C179" s="36">
        <v>87</v>
      </c>
      <c r="D179" s="36">
        <v>84</v>
      </c>
      <c r="E179" s="39">
        <v>0</v>
      </c>
      <c r="F179" s="27">
        <f t="shared" si="9"/>
        <v>96.551724137931</v>
      </c>
      <c r="G179" s="27" t="e">
        <f t="shared" si="8"/>
        <v>#DIV/0!</v>
      </c>
    </row>
    <row r="180" ht="17.1" customHeight="1" spans="1:7">
      <c r="A180" s="37" t="s">
        <v>21</v>
      </c>
      <c r="B180" s="34">
        <v>88</v>
      </c>
      <c r="C180" s="36">
        <v>175</v>
      </c>
      <c r="D180" s="36">
        <v>175</v>
      </c>
      <c r="E180" s="39">
        <v>84</v>
      </c>
      <c r="F180" s="27">
        <f t="shared" si="9"/>
        <v>100</v>
      </c>
      <c r="G180" s="27">
        <f t="shared" si="8"/>
        <v>208.333333333333</v>
      </c>
    </row>
    <row r="181" ht="17.1" customHeight="1" spans="1:7">
      <c r="A181" s="37" t="s">
        <v>111</v>
      </c>
      <c r="B181" s="34"/>
      <c r="C181" s="36">
        <v>979</v>
      </c>
      <c r="D181" s="36">
        <v>929</v>
      </c>
      <c r="E181" s="39">
        <v>1016</v>
      </c>
      <c r="F181" s="27">
        <f t="shared" si="9"/>
        <v>94.8927477017365</v>
      </c>
      <c r="G181" s="27">
        <f t="shared" si="8"/>
        <v>91.4370078740157</v>
      </c>
    </row>
    <row r="182" ht="17.1" customHeight="1" spans="1:7">
      <c r="A182" s="33" t="s">
        <v>112</v>
      </c>
      <c r="B182" s="34">
        <v>564</v>
      </c>
      <c r="C182" s="36">
        <f>SUM(C183:C188)</f>
        <v>2332</v>
      </c>
      <c r="D182" s="36">
        <f>SUM(D183:D188)</f>
        <v>2332</v>
      </c>
      <c r="E182" s="35">
        <v>2735</v>
      </c>
      <c r="F182" s="27">
        <f t="shared" si="9"/>
        <v>100</v>
      </c>
      <c r="G182" s="27">
        <f t="shared" si="8"/>
        <v>85.2650822669104</v>
      </c>
    </row>
    <row r="183" ht="17.1" customHeight="1" spans="1:7">
      <c r="A183" s="37" t="s">
        <v>12</v>
      </c>
      <c r="B183" s="34">
        <v>350</v>
      </c>
      <c r="C183" s="36">
        <v>446</v>
      </c>
      <c r="D183" s="36">
        <v>446</v>
      </c>
      <c r="E183" s="35">
        <v>351</v>
      </c>
      <c r="F183" s="27">
        <f t="shared" si="9"/>
        <v>100</v>
      </c>
      <c r="G183" s="27">
        <f t="shared" si="8"/>
        <v>127.065527065527</v>
      </c>
    </row>
    <row r="184" ht="17.1" customHeight="1" spans="1:7">
      <c r="A184" s="37" t="s">
        <v>13</v>
      </c>
      <c r="B184" s="34">
        <v>0</v>
      </c>
      <c r="C184" s="36"/>
      <c r="D184" s="36"/>
      <c r="E184" s="39">
        <v>0</v>
      </c>
      <c r="F184" s="27" t="e">
        <f t="shared" si="9"/>
        <v>#DIV/0!</v>
      </c>
      <c r="G184" s="27" t="e">
        <f t="shared" si="8"/>
        <v>#DIV/0!</v>
      </c>
    </row>
    <row r="185" s="2" customFormat="1" ht="17.1" customHeight="1" spans="1:7">
      <c r="A185" s="37" t="s">
        <v>14</v>
      </c>
      <c r="B185" s="34">
        <v>0</v>
      </c>
      <c r="C185" s="36"/>
      <c r="D185" s="36"/>
      <c r="E185" s="35">
        <v>0</v>
      </c>
      <c r="F185" s="27" t="e">
        <f t="shared" si="9"/>
        <v>#DIV/0!</v>
      </c>
      <c r="G185" s="27" t="e">
        <f t="shared" si="8"/>
        <v>#DIV/0!</v>
      </c>
    </row>
    <row r="186" s="2" customFormat="1" ht="17.1" customHeight="1" spans="1:7">
      <c r="A186" s="37" t="s">
        <v>113</v>
      </c>
      <c r="B186" s="34">
        <v>0</v>
      </c>
      <c r="C186" s="36"/>
      <c r="D186" s="36"/>
      <c r="E186" s="35">
        <v>0</v>
      </c>
      <c r="F186" s="27" t="e">
        <f t="shared" si="9"/>
        <v>#DIV/0!</v>
      </c>
      <c r="G186" s="27" t="e">
        <f t="shared" si="8"/>
        <v>#DIV/0!</v>
      </c>
    </row>
    <row r="187" ht="17.1" customHeight="1" spans="1:7">
      <c r="A187" s="37" t="s">
        <v>21</v>
      </c>
      <c r="B187" s="34">
        <v>0</v>
      </c>
      <c r="C187" s="36"/>
      <c r="D187" s="36"/>
      <c r="E187" s="35">
        <v>128</v>
      </c>
      <c r="F187" s="27" t="e">
        <f t="shared" si="9"/>
        <v>#DIV/0!</v>
      </c>
      <c r="G187" s="27">
        <f t="shared" si="8"/>
        <v>0</v>
      </c>
    </row>
    <row r="188" ht="17.1" customHeight="1" spans="1:7">
      <c r="A188" s="37" t="s">
        <v>114</v>
      </c>
      <c r="B188" s="34">
        <v>214</v>
      </c>
      <c r="C188" s="36">
        <v>1886</v>
      </c>
      <c r="D188" s="36">
        <v>1886</v>
      </c>
      <c r="E188" s="39">
        <v>2256</v>
      </c>
      <c r="F188" s="27">
        <f t="shared" si="9"/>
        <v>100</v>
      </c>
      <c r="G188" s="27">
        <f t="shared" si="8"/>
        <v>83.5992907801418</v>
      </c>
    </row>
    <row r="189" ht="17.1" customHeight="1" spans="1:7">
      <c r="A189" s="33" t="s">
        <v>115</v>
      </c>
      <c r="B189" s="34">
        <v>217</v>
      </c>
      <c r="C189" s="36">
        <f>SUM(C190:C196)</f>
        <v>286</v>
      </c>
      <c r="D189" s="36">
        <f>SUM(D190:D196)</f>
        <v>266</v>
      </c>
      <c r="E189" s="39">
        <v>316</v>
      </c>
      <c r="F189" s="27">
        <f t="shared" si="9"/>
        <v>93.006993006993</v>
      </c>
      <c r="G189" s="27">
        <f t="shared" si="8"/>
        <v>84.1772151898734</v>
      </c>
    </row>
    <row r="190" ht="17.1" customHeight="1" spans="1:7">
      <c r="A190" s="37" t="s">
        <v>12</v>
      </c>
      <c r="B190" s="34">
        <v>156</v>
      </c>
      <c r="C190" s="36">
        <v>154</v>
      </c>
      <c r="D190" s="36">
        <v>154</v>
      </c>
      <c r="E190" s="39">
        <v>184</v>
      </c>
      <c r="F190" s="27">
        <f t="shared" si="9"/>
        <v>100</v>
      </c>
      <c r="G190" s="27">
        <f t="shared" si="8"/>
        <v>83.695652173913</v>
      </c>
    </row>
    <row r="191" ht="17.1" customHeight="1" spans="1:7">
      <c r="A191" s="37" t="s">
        <v>13</v>
      </c>
      <c r="B191" s="34">
        <v>0</v>
      </c>
      <c r="C191" s="36"/>
      <c r="D191" s="36"/>
      <c r="E191" s="35">
        <v>0</v>
      </c>
      <c r="F191" s="27" t="e">
        <f t="shared" si="9"/>
        <v>#DIV/0!</v>
      </c>
      <c r="G191" s="27" t="e">
        <f t="shared" si="8"/>
        <v>#DIV/0!</v>
      </c>
    </row>
    <row r="192" ht="17.1" customHeight="1" spans="1:7">
      <c r="A192" s="37" t="s">
        <v>14</v>
      </c>
      <c r="B192" s="34">
        <v>0</v>
      </c>
      <c r="C192" s="36"/>
      <c r="D192" s="36"/>
      <c r="E192" s="35">
        <v>0</v>
      </c>
      <c r="F192" s="27" t="e">
        <f t="shared" si="9"/>
        <v>#DIV/0!</v>
      </c>
      <c r="G192" s="27" t="e">
        <f t="shared" si="8"/>
        <v>#DIV/0!</v>
      </c>
    </row>
    <row r="193" ht="17.1" customHeight="1" spans="1:7">
      <c r="A193" s="37" t="s">
        <v>116</v>
      </c>
      <c r="B193" s="34">
        <v>0</v>
      </c>
      <c r="C193" s="36"/>
      <c r="D193" s="36"/>
      <c r="E193" s="35">
        <v>11</v>
      </c>
      <c r="F193" s="27" t="e">
        <f t="shared" si="9"/>
        <v>#DIV/0!</v>
      </c>
      <c r="G193" s="27">
        <f t="shared" si="8"/>
        <v>0</v>
      </c>
    </row>
    <row r="194" s="2" customFormat="1" ht="17.1" customHeight="1" spans="1:7">
      <c r="A194" s="37" t="s">
        <v>117</v>
      </c>
      <c r="B194" s="34">
        <v>0</v>
      </c>
      <c r="C194" s="36"/>
      <c r="D194" s="36"/>
      <c r="E194" s="35">
        <v>0</v>
      </c>
      <c r="F194" s="27" t="e">
        <f t="shared" si="9"/>
        <v>#DIV/0!</v>
      </c>
      <c r="G194" s="27" t="e">
        <f t="shared" si="8"/>
        <v>#DIV/0!</v>
      </c>
    </row>
    <row r="195" ht="17.1" customHeight="1" spans="1:7">
      <c r="A195" s="37" t="s">
        <v>21</v>
      </c>
      <c r="B195" s="34">
        <v>21</v>
      </c>
      <c r="C195" s="36">
        <v>43</v>
      </c>
      <c r="D195" s="36">
        <v>43</v>
      </c>
      <c r="E195" s="35">
        <v>19</v>
      </c>
      <c r="F195" s="27">
        <f t="shared" si="9"/>
        <v>100</v>
      </c>
      <c r="G195" s="27">
        <f t="shared" si="8"/>
        <v>226.315789473684</v>
      </c>
    </row>
    <row r="196" ht="17.1" customHeight="1" spans="1:7">
      <c r="A196" s="37" t="s">
        <v>118</v>
      </c>
      <c r="B196" s="34">
        <v>40</v>
      </c>
      <c r="C196" s="36">
        <v>89</v>
      </c>
      <c r="D196" s="36">
        <v>69</v>
      </c>
      <c r="E196" s="35">
        <v>102</v>
      </c>
      <c r="F196" s="27">
        <f t="shared" si="9"/>
        <v>77.5280898876404</v>
      </c>
      <c r="G196" s="27">
        <f t="shared" si="8"/>
        <v>67.6470588235294</v>
      </c>
    </row>
    <row r="197" ht="17.1" customHeight="1" spans="1:7">
      <c r="A197" s="33" t="s">
        <v>119</v>
      </c>
      <c r="B197" s="34">
        <v>0</v>
      </c>
      <c r="C197" s="36">
        <f>SUM(C198:C202)</f>
        <v>0</v>
      </c>
      <c r="D197" s="36">
        <f>SUM(D198:D202)</f>
        <v>0</v>
      </c>
      <c r="E197" s="35">
        <v>0</v>
      </c>
      <c r="F197" s="27" t="e">
        <f t="shared" si="9"/>
        <v>#DIV/0!</v>
      </c>
      <c r="G197" s="27" t="e">
        <f t="shared" si="8"/>
        <v>#DIV/0!</v>
      </c>
    </row>
    <row r="198" ht="17.1" customHeight="1" spans="1:7">
      <c r="A198" s="37" t="s">
        <v>12</v>
      </c>
      <c r="B198" s="34">
        <v>0</v>
      </c>
      <c r="C198" s="36"/>
      <c r="D198" s="36"/>
      <c r="E198" s="39">
        <v>0</v>
      </c>
      <c r="F198" s="27" t="e">
        <f t="shared" si="9"/>
        <v>#DIV/0!</v>
      </c>
      <c r="G198" s="27" t="e">
        <f t="shared" si="8"/>
        <v>#DIV/0!</v>
      </c>
    </row>
    <row r="199" ht="17.1" customHeight="1" spans="1:7">
      <c r="A199" s="37" t="s">
        <v>13</v>
      </c>
      <c r="B199" s="34">
        <v>0</v>
      </c>
      <c r="C199" s="36"/>
      <c r="D199" s="36"/>
      <c r="E199" s="39">
        <v>0</v>
      </c>
      <c r="F199" s="27" t="e">
        <f t="shared" si="9"/>
        <v>#DIV/0!</v>
      </c>
      <c r="G199" s="27" t="e">
        <f t="shared" si="8"/>
        <v>#DIV/0!</v>
      </c>
    </row>
    <row r="200" ht="17.1" customHeight="1" spans="1:7">
      <c r="A200" s="37" t="s">
        <v>14</v>
      </c>
      <c r="B200" s="34">
        <v>0</v>
      </c>
      <c r="C200" s="36"/>
      <c r="D200" s="36"/>
      <c r="E200" s="39">
        <v>0</v>
      </c>
      <c r="F200" s="27" t="e">
        <f t="shared" si="9"/>
        <v>#DIV/0!</v>
      </c>
      <c r="G200" s="27" t="e">
        <f t="shared" si="8"/>
        <v>#DIV/0!</v>
      </c>
    </row>
    <row r="201" ht="17.1" customHeight="1" spans="1:7">
      <c r="A201" s="37" t="s">
        <v>21</v>
      </c>
      <c r="B201" s="34">
        <v>0</v>
      </c>
      <c r="C201" s="36"/>
      <c r="D201" s="36"/>
      <c r="E201" s="39">
        <v>0</v>
      </c>
      <c r="F201" s="27" t="e">
        <f t="shared" si="9"/>
        <v>#DIV/0!</v>
      </c>
      <c r="G201" s="27" t="e">
        <f t="shared" si="8"/>
        <v>#DIV/0!</v>
      </c>
    </row>
    <row r="202" ht="17.1" customHeight="1" spans="1:7">
      <c r="A202" s="37" t="s">
        <v>120</v>
      </c>
      <c r="B202" s="34">
        <v>0</v>
      </c>
      <c r="C202" s="36"/>
      <c r="D202" s="36"/>
      <c r="E202" s="39">
        <v>0</v>
      </c>
      <c r="F202" s="27" t="e">
        <f t="shared" si="9"/>
        <v>#DIV/0!</v>
      </c>
      <c r="G202" s="27" t="e">
        <f t="shared" si="8"/>
        <v>#DIV/0!</v>
      </c>
    </row>
    <row r="203" ht="17.1" customHeight="1" spans="1:7">
      <c r="A203" s="33" t="s">
        <v>121</v>
      </c>
      <c r="B203" s="34">
        <v>0</v>
      </c>
      <c r="C203" s="36">
        <f>SUM(C204:C208)</f>
        <v>8</v>
      </c>
      <c r="D203" s="36">
        <f>SUM(D204:D208)</f>
        <v>8</v>
      </c>
      <c r="E203" s="39">
        <v>0</v>
      </c>
      <c r="F203" s="27">
        <f t="shared" si="9"/>
        <v>100</v>
      </c>
      <c r="G203" s="27" t="e">
        <f t="shared" si="8"/>
        <v>#DIV/0!</v>
      </c>
    </row>
    <row r="204" ht="17.1" customHeight="1" spans="1:7">
      <c r="A204" s="37" t="s">
        <v>12</v>
      </c>
      <c r="B204" s="34">
        <v>0</v>
      </c>
      <c r="C204" s="36"/>
      <c r="D204" s="36"/>
      <c r="E204" s="39">
        <v>0</v>
      </c>
      <c r="F204" s="27" t="e">
        <f t="shared" si="9"/>
        <v>#DIV/0!</v>
      </c>
      <c r="G204" s="27" t="e">
        <f t="shared" si="8"/>
        <v>#DIV/0!</v>
      </c>
    </row>
    <row r="205" ht="17.1" customHeight="1" spans="1:7">
      <c r="A205" s="37" t="s">
        <v>13</v>
      </c>
      <c r="B205" s="34">
        <v>0</v>
      </c>
      <c r="C205" s="36"/>
      <c r="D205" s="36"/>
      <c r="E205" s="39">
        <v>0</v>
      </c>
      <c r="F205" s="27" t="e">
        <f t="shared" si="9"/>
        <v>#DIV/0!</v>
      </c>
      <c r="G205" s="27" t="e">
        <f t="shared" si="8"/>
        <v>#DIV/0!</v>
      </c>
    </row>
    <row r="206" ht="17.1" customHeight="1" spans="1:7">
      <c r="A206" s="37" t="s">
        <v>14</v>
      </c>
      <c r="B206" s="34">
        <v>0</v>
      </c>
      <c r="C206" s="36"/>
      <c r="D206" s="36"/>
      <c r="E206" s="39">
        <v>0</v>
      </c>
      <c r="F206" s="27" t="e">
        <f t="shared" si="9"/>
        <v>#DIV/0!</v>
      </c>
      <c r="G206" s="27" t="e">
        <f t="shared" si="8"/>
        <v>#DIV/0!</v>
      </c>
    </row>
    <row r="207" ht="17.1" customHeight="1" spans="1:7">
      <c r="A207" s="37" t="s">
        <v>21</v>
      </c>
      <c r="B207" s="34">
        <v>0</v>
      </c>
      <c r="C207" s="36"/>
      <c r="D207" s="36"/>
      <c r="E207" s="35">
        <v>0</v>
      </c>
      <c r="F207" s="27" t="e">
        <f t="shared" si="9"/>
        <v>#DIV/0!</v>
      </c>
      <c r="G207" s="27" t="e">
        <f t="shared" si="8"/>
        <v>#DIV/0!</v>
      </c>
    </row>
    <row r="208" ht="17.1" customHeight="1" spans="1:7">
      <c r="A208" s="37" t="s">
        <v>122</v>
      </c>
      <c r="B208" s="34">
        <v>0</v>
      </c>
      <c r="C208" s="36">
        <v>8</v>
      </c>
      <c r="D208" s="36">
        <v>8</v>
      </c>
      <c r="E208" s="35">
        <v>0</v>
      </c>
      <c r="F208" s="27">
        <f t="shared" si="9"/>
        <v>100</v>
      </c>
      <c r="G208" s="27" t="e">
        <f t="shared" si="8"/>
        <v>#DIV/0!</v>
      </c>
    </row>
    <row r="209" ht="17.1" customHeight="1" spans="1:7">
      <c r="A209" s="33" t="s">
        <v>123</v>
      </c>
      <c r="B209" s="34">
        <v>0</v>
      </c>
      <c r="C209" s="36">
        <f>SUM(C210:C215)</f>
        <v>0</v>
      </c>
      <c r="D209" s="36">
        <f>SUM(D210:D215)</f>
        <v>0</v>
      </c>
      <c r="E209" s="35">
        <v>0</v>
      </c>
      <c r="F209" s="27" t="e">
        <f t="shared" si="9"/>
        <v>#DIV/0!</v>
      </c>
      <c r="G209" s="27" t="e">
        <f t="shared" si="8"/>
        <v>#DIV/0!</v>
      </c>
    </row>
    <row r="210" ht="17.1" customHeight="1" spans="1:7">
      <c r="A210" s="37" t="s">
        <v>12</v>
      </c>
      <c r="B210" s="34">
        <v>0</v>
      </c>
      <c r="C210" s="36"/>
      <c r="D210" s="36"/>
      <c r="E210" s="39">
        <v>0</v>
      </c>
      <c r="F210" s="27" t="e">
        <f t="shared" si="9"/>
        <v>#DIV/0!</v>
      </c>
      <c r="G210" s="27" t="e">
        <f t="shared" si="8"/>
        <v>#DIV/0!</v>
      </c>
    </row>
    <row r="211" ht="17.1" customHeight="1" spans="1:7">
      <c r="A211" s="37" t="s">
        <v>13</v>
      </c>
      <c r="B211" s="34">
        <v>0</v>
      </c>
      <c r="C211" s="36"/>
      <c r="D211" s="36"/>
      <c r="E211" s="39">
        <v>0</v>
      </c>
      <c r="F211" s="27" t="e">
        <f t="shared" si="9"/>
        <v>#DIV/0!</v>
      </c>
      <c r="G211" s="27" t="e">
        <f t="shared" si="8"/>
        <v>#DIV/0!</v>
      </c>
    </row>
    <row r="212" ht="17.1" customHeight="1" spans="1:7">
      <c r="A212" s="37" t="s">
        <v>14</v>
      </c>
      <c r="B212" s="34">
        <v>0</v>
      </c>
      <c r="C212" s="36"/>
      <c r="D212" s="36"/>
      <c r="E212" s="39">
        <v>0</v>
      </c>
      <c r="F212" s="27" t="e">
        <f t="shared" si="9"/>
        <v>#DIV/0!</v>
      </c>
      <c r="G212" s="27" t="e">
        <f t="shared" si="8"/>
        <v>#DIV/0!</v>
      </c>
    </row>
    <row r="213" ht="17.1" customHeight="1" spans="1:7">
      <c r="A213" s="37" t="s">
        <v>124</v>
      </c>
      <c r="B213" s="34">
        <v>0</v>
      </c>
      <c r="C213" s="36"/>
      <c r="D213" s="36"/>
      <c r="E213" s="39">
        <v>0</v>
      </c>
      <c r="F213" s="27" t="e">
        <f t="shared" si="9"/>
        <v>#DIV/0!</v>
      </c>
      <c r="G213" s="27" t="e">
        <f t="shared" si="8"/>
        <v>#DIV/0!</v>
      </c>
    </row>
    <row r="214" ht="17.1" customHeight="1" spans="1:7">
      <c r="A214" s="37" t="s">
        <v>21</v>
      </c>
      <c r="B214" s="34">
        <v>0</v>
      </c>
      <c r="C214" s="36"/>
      <c r="D214" s="36"/>
      <c r="E214" s="39">
        <v>0</v>
      </c>
      <c r="F214" s="27" t="e">
        <f t="shared" si="9"/>
        <v>#DIV/0!</v>
      </c>
      <c r="G214" s="27" t="e">
        <f t="shared" si="8"/>
        <v>#DIV/0!</v>
      </c>
    </row>
    <row r="215" ht="17.1" customHeight="1" spans="1:7">
      <c r="A215" s="37" t="s">
        <v>125</v>
      </c>
      <c r="B215" s="34">
        <v>0</v>
      </c>
      <c r="C215" s="36"/>
      <c r="D215" s="36"/>
      <c r="E215" s="39">
        <v>0</v>
      </c>
      <c r="F215" s="27" t="e">
        <f t="shared" si="9"/>
        <v>#DIV/0!</v>
      </c>
      <c r="G215" s="27" t="e">
        <f t="shared" si="8"/>
        <v>#DIV/0!</v>
      </c>
    </row>
    <row r="216" ht="17.1" customHeight="1" spans="1:7">
      <c r="A216" s="33" t="s">
        <v>126</v>
      </c>
      <c r="B216" s="34">
        <v>3066</v>
      </c>
      <c r="C216" s="36">
        <f>SUM(C217:C230)</f>
        <v>3627</v>
      </c>
      <c r="D216" s="36">
        <f>SUM(D217:D230)</f>
        <v>3488</v>
      </c>
      <c r="E216" s="39">
        <v>4077</v>
      </c>
      <c r="F216" s="27">
        <f t="shared" si="9"/>
        <v>96.1676316515026</v>
      </c>
      <c r="G216" s="27">
        <f t="shared" si="8"/>
        <v>85.5531027716458</v>
      </c>
    </row>
    <row r="217" ht="17.1" customHeight="1" spans="1:7">
      <c r="A217" s="37" t="s">
        <v>12</v>
      </c>
      <c r="B217" s="34">
        <v>2299</v>
      </c>
      <c r="C217" s="36">
        <v>2327</v>
      </c>
      <c r="D217" s="36">
        <v>2388</v>
      </c>
      <c r="E217" s="39">
        <v>2415</v>
      </c>
      <c r="F217" s="27">
        <f t="shared" si="9"/>
        <v>102.621400945423</v>
      </c>
      <c r="G217" s="27">
        <f t="shared" si="8"/>
        <v>98.8819875776398</v>
      </c>
    </row>
    <row r="218" ht="17.1" customHeight="1" spans="1:7">
      <c r="A218" s="37" t="s">
        <v>13</v>
      </c>
      <c r="B218" s="34">
        <v>0</v>
      </c>
      <c r="C218" s="36"/>
      <c r="D218" s="36"/>
      <c r="E218" s="39">
        <v>0</v>
      </c>
      <c r="F218" s="27" t="e">
        <f t="shared" si="9"/>
        <v>#DIV/0!</v>
      </c>
      <c r="G218" s="27" t="e">
        <f t="shared" si="8"/>
        <v>#DIV/0!</v>
      </c>
    </row>
    <row r="219" ht="17.1" customHeight="1" spans="1:7">
      <c r="A219" s="37" t="s">
        <v>14</v>
      </c>
      <c r="B219" s="34">
        <v>0</v>
      </c>
      <c r="C219" s="36"/>
      <c r="D219" s="36"/>
      <c r="E219" s="39">
        <v>0</v>
      </c>
      <c r="F219" s="27" t="e">
        <f t="shared" si="9"/>
        <v>#DIV/0!</v>
      </c>
      <c r="G219" s="27" t="e">
        <f t="shared" si="8"/>
        <v>#DIV/0!</v>
      </c>
    </row>
    <row r="220" ht="17.1" customHeight="1" spans="1:7">
      <c r="A220" s="37" t="s">
        <v>127</v>
      </c>
      <c r="B220" s="34">
        <v>0</v>
      </c>
      <c r="C220" s="36"/>
      <c r="D220" s="36"/>
      <c r="E220" s="39">
        <v>0</v>
      </c>
      <c r="F220" s="27" t="e">
        <f t="shared" si="9"/>
        <v>#DIV/0!</v>
      </c>
      <c r="G220" s="27" t="e">
        <f t="shared" si="8"/>
        <v>#DIV/0!</v>
      </c>
    </row>
    <row r="221" ht="17.1" customHeight="1" spans="1:7">
      <c r="A221" s="37" t="s">
        <v>128</v>
      </c>
      <c r="B221" s="34">
        <v>151</v>
      </c>
      <c r="C221" s="36">
        <v>276</v>
      </c>
      <c r="D221" s="36">
        <v>276</v>
      </c>
      <c r="E221" s="39">
        <v>589</v>
      </c>
      <c r="F221" s="27">
        <f t="shared" si="9"/>
        <v>100</v>
      </c>
      <c r="G221" s="27">
        <f t="shared" si="8"/>
        <v>46.8590831918506</v>
      </c>
    </row>
    <row r="222" ht="17.1" customHeight="1" spans="1:7">
      <c r="A222" s="37" t="s">
        <v>53</v>
      </c>
      <c r="B222" s="34">
        <v>0</v>
      </c>
      <c r="C222" s="36"/>
      <c r="D222" s="36"/>
      <c r="E222" s="35">
        <v>0</v>
      </c>
      <c r="F222" s="27" t="e">
        <f t="shared" si="9"/>
        <v>#DIV/0!</v>
      </c>
      <c r="G222" s="27" t="e">
        <f t="shared" si="8"/>
        <v>#DIV/0!</v>
      </c>
    </row>
    <row r="223" ht="17.1" customHeight="1" spans="1:7">
      <c r="A223" s="37" t="s">
        <v>129</v>
      </c>
      <c r="B223" s="34">
        <v>20</v>
      </c>
      <c r="C223" s="36">
        <v>15</v>
      </c>
      <c r="D223" s="36">
        <v>15</v>
      </c>
      <c r="E223" s="39">
        <v>60</v>
      </c>
      <c r="F223" s="27">
        <f t="shared" si="9"/>
        <v>100</v>
      </c>
      <c r="G223" s="27">
        <f t="shared" si="8"/>
        <v>25</v>
      </c>
    </row>
    <row r="224" ht="17.1" customHeight="1" spans="1:7">
      <c r="A224" s="37" t="s">
        <v>130</v>
      </c>
      <c r="B224" s="34">
        <v>0</v>
      </c>
      <c r="C224" s="36">
        <v>20</v>
      </c>
      <c r="D224" s="36">
        <v>20</v>
      </c>
      <c r="E224" s="35">
        <v>65</v>
      </c>
      <c r="F224" s="27">
        <f t="shared" si="9"/>
        <v>100</v>
      </c>
      <c r="G224" s="27">
        <f t="shared" ref="G224:G287" si="10">D224/E224%</f>
        <v>30.7692307692308</v>
      </c>
    </row>
    <row r="225" ht="17.1" customHeight="1" spans="1:7">
      <c r="A225" s="37" t="s">
        <v>131</v>
      </c>
      <c r="B225" s="34">
        <v>0</v>
      </c>
      <c r="C225" s="36"/>
      <c r="D225" s="36"/>
      <c r="E225" s="39">
        <v>0</v>
      </c>
      <c r="F225" s="27" t="e">
        <f t="shared" si="9"/>
        <v>#DIV/0!</v>
      </c>
      <c r="G225" s="27" t="e">
        <f t="shared" si="10"/>
        <v>#DIV/0!</v>
      </c>
    </row>
    <row r="226" ht="17.1" customHeight="1" spans="1:7">
      <c r="A226" s="37" t="s">
        <v>132</v>
      </c>
      <c r="B226" s="34">
        <v>0</v>
      </c>
      <c r="C226" s="36"/>
      <c r="D226" s="36"/>
      <c r="E226" s="39">
        <v>0</v>
      </c>
      <c r="F226" s="27" t="e">
        <f t="shared" si="9"/>
        <v>#DIV/0!</v>
      </c>
      <c r="G226" s="27" t="e">
        <f t="shared" si="10"/>
        <v>#DIV/0!</v>
      </c>
    </row>
    <row r="227" ht="17.1" customHeight="1" spans="1:7">
      <c r="A227" s="37" t="s">
        <v>133</v>
      </c>
      <c r="B227" s="34">
        <v>0</v>
      </c>
      <c r="C227" s="36"/>
      <c r="D227" s="36"/>
      <c r="E227" s="39">
        <v>107</v>
      </c>
      <c r="F227" s="27" t="e">
        <f t="shared" si="9"/>
        <v>#DIV/0!</v>
      </c>
      <c r="G227" s="27">
        <f t="shared" si="10"/>
        <v>0</v>
      </c>
    </row>
    <row r="228" ht="17.1" customHeight="1" spans="1:7">
      <c r="A228" s="37" t="s">
        <v>134</v>
      </c>
      <c r="B228" s="34">
        <v>53</v>
      </c>
      <c r="C228" s="36">
        <v>72</v>
      </c>
      <c r="D228" s="36">
        <v>72</v>
      </c>
      <c r="E228" s="39">
        <v>151</v>
      </c>
      <c r="F228" s="27">
        <f t="shared" si="9"/>
        <v>100</v>
      </c>
      <c r="G228" s="27">
        <f t="shared" si="10"/>
        <v>47.682119205298</v>
      </c>
    </row>
    <row r="229" ht="17.1" customHeight="1" spans="1:7">
      <c r="A229" s="37" t="s">
        <v>21</v>
      </c>
      <c r="B229" s="34">
        <v>419</v>
      </c>
      <c r="C229" s="36">
        <v>466</v>
      </c>
      <c r="D229" s="36">
        <v>466</v>
      </c>
      <c r="E229" s="39">
        <v>419</v>
      </c>
      <c r="F229" s="27">
        <f t="shared" si="9"/>
        <v>100</v>
      </c>
      <c r="G229" s="27">
        <f t="shared" si="10"/>
        <v>111.217183770883</v>
      </c>
    </row>
    <row r="230" ht="17.1" customHeight="1" spans="1:7">
      <c r="A230" s="37" t="s">
        <v>135</v>
      </c>
      <c r="B230" s="34">
        <v>124</v>
      </c>
      <c r="C230" s="36">
        <v>451</v>
      </c>
      <c r="D230" s="36">
        <v>251</v>
      </c>
      <c r="E230" s="35">
        <v>271</v>
      </c>
      <c r="F230" s="27">
        <f t="shared" si="9"/>
        <v>55.6541019955654</v>
      </c>
      <c r="G230" s="27">
        <f t="shared" si="10"/>
        <v>92.619926199262</v>
      </c>
    </row>
    <row r="231" ht="17.1" customHeight="1" spans="1:7">
      <c r="A231" s="33" t="s">
        <v>136</v>
      </c>
      <c r="B231" s="34"/>
      <c r="C231" s="36">
        <f>SUM(C232:C237)</f>
        <v>115</v>
      </c>
      <c r="D231" s="36">
        <f>SUM(D232:D237)</f>
        <v>103</v>
      </c>
      <c r="E231" s="35"/>
      <c r="F231" s="27">
        <f t="shared" si="9"/>
        <v>89.5652173913044</v>
      </c>
      <c r="G231" s="27" t="e">
        <f t="shared" si="10"/>
        <v>#DIV/0!</v>
      </c>
    </row>
    <row r="232" ht="17.1" customHeight="1" spans="1:7">
      <c r="A232" s="37" t="s">
        <v>12</v>
      </c>
      <c r="B232" s="34"/>
      <c r="C232" s="36">
        <v>26</v>
      </c>
      <c r="D232" s="36">
        <v>26</v>
      </c>
      <c r="E232" s="35"/>
      <c r="F232" s="27">
        <f t="shared" si="9"/>
        <v>100</v>
      </c>
      <c r="G232" s="27" t="e">
        <f t="shared" si="10"/>
        <v>#DIV/0!</v>
      </c>
    </row>
    <row r="233" s="2" customFormat="1" ht="18" customHeight="1" spans="1:7">
      <c r="A233" s="37" t="s">
        <v>13</v>
      </c>
      <c r="B233" s="34"/>
      <c r="C233" s="36"/>
      <c r="D233" s="36"/>
      <c r="E233" s="35"/>
      <c r="F233" s="27" t="e">
        <f t="shared" si="9"/>
        <v>#DIV/0!</v>
      </c>
      <c r="G233" s="27" t="e">
        <f t="shared" si="10"/>
        <v>#DIV/0!</v>
      </c>
    </row>
    <row r="234" ht="18" customHeight="1" spans="1:7">
      <c r="A234" s="37" t="s">
        <v>14</v>
      </c>
      <c r="B234" s="34"/>
      <c r="C234" s="36"/>
      <c r="D234" s="36"/>
      <c r="E234" s="39"/>
      <c r="F234" s="27" t="e">
        <f t="shared" si="9"/>
        <v>#DIV/0!</v>
      </c>
      <c r="G234" s="27" t="e">
        <f t="shared" si="10"/>
        <v>#DIV/0!</v>
      </c>
    </row>
    <row r="235" ht="18" customHeight="1" spans="1:7">
      <c r="A235" s="37" t="s">
        <v>107</v>
      </c>
      <c r="B235" s="34"/>
      <c r="C235" s="36"/>
      <c r="D235" s="36"/>
      <c r="E235" s="39"/>
      <c r="F235" s="27" t="e">
        <f t="shared" si="9"/>
        <v>#DIV/0!</v>
      </c>
      <c r="G235" s="27" t="e">
        <f t="shared" si="10"/>
        <v>#DIV/0!</v>
      </c>
    </row>
    <row r="236" ht="18" customHeight="1" spans="1:7">
      <c r="A236" s="37" t="s">
        <v>21</v>
      </c>
      <c r="B236" s="34"/>
      <c r="C236" s="36">
        <v>9</v>
      </c>
      <c r="D236" s="36">
        <v>9</v>
      </c>
      <c r="E236" s="39"/>
      <c r="F236" s="27">
        <f t="shared" si="9"/>
        <v>100</v>
      </c>
      <c r="G236" s="27" t="e">
        <f t="shared" si="10"/>
        <v>#DIV/0!</v>
      </c>
    </row>
    <row r="237" ht="18" customHeight="1" spans="1:7">
      <c r="A237" s="37" t="s">
        <v>137</v>
      </c>
      <c r="B237" s="34"/>
      <c r="C237" s="36">
        <v>80</v>
      </c>
      <c r="D237" s="36">
        <v>68</v>
      </c>
      <c r="E237" s="39"/>
      <c r="F237" s="27">
        <f t="shared" si="9"/>
        <v>85</v>
      </c>
      <c r="G237" s="27" t="e">
        <f t="shared" si="10"/>
        <v>#DIV/0!</v>
      </c>
    </row>
    <row r="238" ht="18" customHeight="1" spans="1:7">
      <c r="A238" s="33" t="s">
        <v>138</v>
      </c>
      <c r="B238" s="34">
        <v>374</v>
      </c>
      <c r="C238" s="36">
        <f>SUM(C239:C243)</f>
        <v>479</v>
      </c>
      <c r="D238" s="36">
        <f>SUM(D239:D243)</f>
        <v>479</v>
      </c>
      <c r="E238" s="39">
        <v>760</v>
      </c>
      <c r="F238" s="27">
        <f t="shared" si="9"/>
        <v>100</v>
      </c>
      <c r="G238" s="27">
        <f t="shared" si="10"/>
        <v>63.0263157894737</v>
      </c>
    </row>
    <row r="239" ht="18" customHeight="1" spans="1:7">
      <c r="A239" s="37" t="s">
        <v>12</v>
      </c>
      <c r="B239" s="34"/>
      <c r="C239" s="36">
        <v>286</v>
      </c>
      <c r="D239" s="36">
        <v>286</v>
      </c>
      <c r="E239" s="39">
        <v>260</v>
      </c>
      <c r="F239" s="27">
        <f t="shared" si="9"/>
        <v>100</v>
      </c>
      <c r="G239" s="27">
        <f t="shared" si="10"/>
        <v>110</v>
      </c>
    </row>
    <row r="240" ht="18" customHeight="1" spans="1:7">
      <c r="A240" s="37" t="s">
        <v>13</v>
      </c>
      <c r="B240" s="34"/>
      <c r="C240" s="36"/>
      <c r="D240" s="36"/>
      <c r="E240" s="39"/>
      <c r="F240" s="27" t="e">
        <f t="shared" si="9"/>
        <v>#DIV/0!</v>
      </c>
      <c r="G240" s="27" t="e">
        <f t="shared" si="10"/>
        <v>#DIV/0!</v>
      </c>
    </row>
    <row r="241" ht="18" customHeight="1" spans="1:7">
      <c r="A241" s="37" t="s">
        <v>14</v>
      </c>
      <c r="B241" s="34"/>
      <c r="C241" s="36"/>
      <c r="D241" s="36"/>
      <c r="E241" s="39"/>
      <c r="F241" s="27" t="e">
        <f t="shared" ref="F241:F304" si="11">D241/C241%</f>
        <v>#DIV/0!</v>
      </c>
      <c r="G241" s="27" t="e">
        <f t="shared" si="10"/>
        <v>#DIV/0!</v>
      </c>
    </row>
    <row r="242" ht="18" customHeight="1" spans="1:7">
      <c r="A242" s="37" t="s">
        <v>139</v>
      </c>
      <c r="B242" s="42">
        <v>374</v>
      </c>
      <c r="C242" s="36">
        <v>101</v>
      </c>
      <c r="D242" s="36">
        <v>101</v>
      </c>
      <c r="E242" s="39"/>
      <c r="F242" s="27">
        <f t="shared" si="11"/>
        <v>100</v>
      </c>
      <c r="G242" s="27" t="e">
        <f t="shared" si="10"/>
        <v>#DIV/0!</v>
      </c>
    </row>
    <row r="243" ht="17.1" customHeight="1" spans="1:7">
      <c r="A243" s="37" t="s">
        <v>140</v>
      </c>
      <c r="B243" s="34"/>
      <c r="C243" s="36">
        <v>92</v>
      </c>
      <c r="D243" s="36">
        <v>92</v>
      </c>
      <c r="E243" s="39">
        <v>500</v>
      </c>
      <c r="F243" s="27">
        <f t="shared" si="11"/>
        <v>100</v>
      </c>
      <c r="G243" s="27">
        <f t="shared" si="10"/>
        <v>18.4</v>
      </c>
    </row>
    <row r="244" ht="17.1" customHeight="1" spans="1:7">
      <c r="A244" s="33" t="s">
        <v>141</v>
      </c>
      <c r="B244" s="34">
        <v>728</v>
      </c>
      <c r="C244" s="36">
        <f>SUM(C245:C246)</f>
        <v>712</v>
      </c>
      <c r="D244" s="36">
        <f>SUM(D245:D246)</f>
        <v>702</v>
      </c>
      <c r="E244" s="39">
        <v>1821</v>
      </c>
      <c r="F244" s="27">
        <f t="shared" si="11"/>
        <v>98.5955056179775</v>
      </c>
      <c r="G244" s="27">
        <f t="shared" si="10"/>
        <v>38.5502471169687</v>
      </c>
    </row>
    <row r="245" ht="17.1" customHeight="1" spans="1:7">
      <c r="A245" s="37" t="s">
        <v>142</v>
      </c>
      <c r="B245" s="34">
        <v>0</v>
      </c>
      <c r="C245" s="36"/>
      <c r="D245" s="36"/>
      <c r="E245" s="39">
        <v>0</v>
      </c>
      <c r="F245" s="27" t="e">
        <f t="shared" si="11"/>
        <v>#DIV/0!</v>
      </c>
      <c r="G245" s="27" t="e">
        <f t="shared" si="10"/>
        <v>#DIV/0!</v>
      </c>
    </row>
    <row r="246" ht="17.1" customHeight="1" spans="1:7">
      <c r="A246" s="37" t="s">
        <v>143</v>
      </c>
      <c r="B246" s="34">
        <v>728</v>
      </c>
      <c r="C246" s="36">
        <v>712</v>
      </c>
      <c r="D246" s="36">
        <v>702</v>
      </c>
      <c r="E246" s="39">
        <v>1821</v>
      </c>
      <c r="F246" s="27">
        <f t="shared" si="11"/>
        <v>98.5955056179775</v>
      </c>
      <c r="G246" s="27">
        <f t="shared" si="10"/>
        <v>38.5502471169687</v>
      </c>
    </row>
    <row r="247" s="4" customFormat="1" ht="17.1" customHeight="1" spans="1:7">
      <c r="A247" s="43" t="s">
        <v>144</v>
      </c>
      <c r="B247" s="44"/>
      <c r="C247" s="45">
        <f>SUM(C248,C255,C258,C261,C267,C272,C274,C279,C285)</f>
        <v>0</v>
      </c>
      <c r="D247" s="45">
        <f>SUM(D248,D255,D258,D261,D267,D272,D274,D279,D285)</f>
        <v>0</v>
      </c>
      <c r="E247" s="46">
        <v>0</v>
      </c>
      <c r="F247" s="47" t="e">
        <f t="shared" si="11"/>
        <v>#DIV/0!</v>
      </c>
      <c r="G247" s="47" t="e">
        <f t="shared" si="10"/>
        <v>#DIV/0!</v>
      </c>
    </row>
    <row r="248" ht="17.1" customHeight="1" spans="1:7">
      <c r="A248" s="33" t="s">
        <v>145</v>
      </c>
      <c r="B248" s="34"/>
      <c r="C248" s="36">
        <f>SUM(C249:C254)</f>
        <v>0</v>
      </c>
      <c r="D248" s="36">
        <f>SUM(D249:D254)</f>
        <v>0</v>
      </c>
      <c r="E248" s="39">
        <v>0</v>
      </c>
      <c r="F248" s="27" t="e">
        <f t="shared" si="11"/>
        <v>#DIV/0!</v>
      </c>
      <c r="G248" s="27" t="e">
        <f t="shared" si="10"/>
        <v>#DIV/0!</v>
      </c>
    </row>
    <row r="249" ht="17.1" customHeight="1" spans="1:7">
      <c r="A249" s="37" t="s">
        <v>12</v>
      </c>
      <c r="B249" s="34"/>
      <c r="C249" s="36"/>
      <c r="D249" s="36"/>
      <c r="E249" s="35">
        <v>0</v>
      </c>
      <c r="F249" s="27" t="e">
        <f t="shared" si="11"/>
        <v>#DIV/0!</v>
      </c>
      <c r="G249" s="27" t="e">
        <f t="shared" si="10"/>
        <v>#DIV/0!</v>
      </c>
    </row>
    <row r="250" ht="17.1" customHeight="1" spans="1:7">
      <c r="A250" s="37" t="s">
        <v>13</v>
      </c>
      <c r="B250" s="34"/>
      <c r="C250" s="36"/>
      <c r="D250" s="36"/>
      <c r="E250" s="35">
        <v>0</v>
      </c>
      <c r="F250" s="27" t="e">
        <f t="shared" si="11"/>
        <v>#DIV/0!</v>
      </c>
      <c r="G250" s="27" t="e">
        <f t="shared" si="10"/>
        <v>#DIV/0!</v>
      </c>
    </row>
    <row r="251" ht="17.1" customHeight="1" spans="1:7">
      <c r="A251" s="37" t="s">
        <v>14</v>
      </c>
      <c r="B251" s="34"/>
      <c r="C251" s="36"/>
      <c r="D251" s="36"/>
      <c r="E251" s="35">
        <v>0</v>
      </c>
      <c r="F251" s="27" t="e">
        <f t="shared" si="11"/>
        <v>#DIV/0!</v>
      </c>
      <c r="G251" s="27" t="e">
        <f t="shared" si="10"/>
        <v>#DIV/0!</v>
      </c>
    </row>
    <row r="252" ht="17.1" customHeight="1" spans="1:7">
      <c r="A252" s="37" t="s">
        <v>107</v>
      </c>
      <c r="B252" s="34"/>
      <c r="C252" s="36"/>
      <c r="D252" s="36"/>
      <c r="E252" s="35">
        <v>0</v>
      </c>
      <c r="F252" s="27" t="e">
        <f t="shared" si="11"/>
        <v>#DIV/0!</v>
      </c>
      <c r="G252" s="27" t="e">
        <f t="shared" si="10"/>
        <v>#DIV/0!</v>
      </c>
    </row>
    <row r="253" ht="17.1" customHeight="1" spans="1:7">
      <c r="A253" s="37" t="s">
        <v>21</v>
      </c>
      <c r="B253" s="34"/>
      <c r="C253" s="36"/>
      <c r="D253" s="36"/>
      <c r="E253" s="35">
        <v>0</v>
      </c>
      <c r="F253" s="27" t="e">
        <f t="shared" si="11"/>
        <v>#DIV/0!</v>
      </c>
      <c r="G253" s="27" t="e">
        <f t="shared" si="10"/>
        <v>#DIV/0!</v>
      </c>
    </row>
    <row r="254" ht="17.1" customHeight="1" spans="1:7">
      <c r="A254" s="37" t="s">
        <v>146</v>
      </c>
      <c r="B254" s="34"/>
      <c r="C254" s="36"/>
      <c r="D254" s="36"/>
      <c r="E254" s="35">
        <v>0</v>
      </c>
      <c r="F254" s="27" t="e">
        <f t="shared" si="11"/>
        <v>#DIV/0!</v>
      </c>
      <c r="G254" s="27" t="e">
        <f t="shared" si="10"/>
        <v>#DIV/0!</v>
      </c>
    </row>
    <row r="255" ht="17.1" customHeight="1" spans="1:7">
      <c r="A255" s="33" t="s">
        <v>147</v>
      </c>
      <c r="B255" s="34"/>
      <c r="C255" s="36">
        <f>SUM(C256:C257)</f>
        <v>0</v>
      </c>
      <c r="D255" s="36">
        <f>SUM(D256:D257)</f>
        <v>0</v>
      </c>
      <c r="E255" s="35">
        <v>0</v>
      </c>
      <c r="F255" s="27" t="e">
        <f t="shared" si="11"/>
        <v>#DIV/0!</v>
      </c>
      <c r="G255" s="27" t="e">
        <f t="shared" si="10"/>
        <v>#DIV/0!</v>
      </c>
    </row>
    <row r="256" ht="17.1" customHeight="1" spans="1:7">
      <c r="A256" s="37" t="s">
        <v>148</v>
      </c>
      <c r="B256" s="34"/>
      <c r="C256" s="36"/>
      <c r="D256" s="36"/>
      <c r="E256" s="35">
        <v>0</v>
      </c>
      <c r="F256" s="27" t="e">
        <f t="shared" si="11"/>
        <v>#DIV/0!</v>
      </c>
      <c r="G256" s="27" t="e">
        <f t="shared" si="10"/>
        <v>#DIV/0!</v>
      </c>
    </row>
    <row r="257" ht="17.1" customHeight="1" spans="1:7">
      <c r="A257" s="37" t="s">
        <v>149</v>
      </c>
      <c r="B257" s="34"/>
      <c r="C257" s="36"/>
      <c r="D257" s="36"/>
      <c r="E257" s="35">
        <v>0</v>
      </c>
      <c r="F257" s="27" t="e">
        <f t="shared" si="11"/>
        <v>#DIV/0!</v>
      </c>
      <c r="G257" s="27" t="e">
        <f t="shared" si="10"/>
        <v>#DIV/0!</v>
      </c>
    </row>
    <row r="258" ht="17.1" customHeight="1" spans="1:7">
      <c r="A258" s="33" t="s">
        <v>150</v>
      </c>
      <c r="B258" s="34"/>
      <c r="C258" s="36">
        <f>SUM(C259:C260)</f>
        <v>0</v>
      </c>
      <c r="D258" s="36">
        <f>SUM(D259:D260)</f>
        <v>0</v>
      </c>
      <c r="E258" s="35">
        <v>0</v>
      </c>
      <c r="F258" s="27" t="e">
        <f t="shared" si="11"/>
        <v>#DIV/0!</v>
      </c>
      <c r="G258" s="27" t="e">
        <f t="shared" si="10"/>
        <v>#DIV/0!</v>
      </c>
    </row>
    <row r="259" ht="17.1" customHeight="1" spans="1:7">
      <c r="A259" s="37" t="s">
        <v>151</v>
      </c>
      <c r="B259" s="34"/>
      <c r="C259" s="36"/>
      <c r="D259" s="36"/>
      <c r="E259" s="39">
        <v>0</v>
      </c>
      <c r="F259" s="27" t="e">
        <f t="shared" si="11"/>
        <v>#DIV/0!</v>
      </c>
      <c r="G259" s="27" t="e">
        <f t="shared" si="10"/>
        <v>#DIV/0!</v>
      </c>
    </row>
    <row r="260" ht="17.1" customHeight="1" spans="1:7">
      <c r="A260" s="37" t="s">
        <v>152</v>
      </c>
      <c r="B260" s="34"/>
      <c r="C260" s="36"/>
      <c r="D260" s="36"/>
      <c r="E260" s="39">
        <v>0</v>
      </c>
      <c r="F260" s="27" t="e">
        <f t="shared" si="11"/>
        <v>#DIV/0!</v>
      </c>
      <c r="G260" s="27" t="e">
        <f t="shared" si="10"/>
        <v>#DIV/0!</v>
      </c>
    </row>
    <row r="261" ht="17.1" customHeight="1" spans="1:7">
      <c r="A261" s="33" t="s">
        <v>153</v>
      </c>
      <c r="B261" s="34"/>
      <c r="C261" s="36">
        <f>SUM(C262:C266)</f>
        <v>0</v>
      </c>
      <c r="D261" s="36">
        <f>SUM(D262:D266)</f>
        <v>0</v>
      </c>
      <c r="E261" s="39">
        <v>0</v>
      </c>
      <c r="F261" s="27" t="e">
        <f t="shared" si="11"/>
        <v>#DIV/0!</v>
      </c>
      <c r="G261" s="27" t="e">
        <f t="shared" si="10"/>
        <v>#DIV/0!</v>
      </c>
    </row>
    <row r="262" ht="17.1" customHeight="1" spans="1:7">
      <c r="A262" s="37" t="s">
        <v>154</v>
      </c>
      <c r="B262" s="34"/>
      <c r="C262" s="36"/>
      <c r="D262" s="36"/>
      <c r="E262" s="35">
        <v>0</v>
      </c>
      <c r="F262" s="27" t="e">
        <f t="shared" si="11"/>
        <v>#DIV/0!</v>
      </c>
      <c r="G262" s="27" t="e">
        <f t="shared" si="10"/>
        <v>#DIV/0!</v>
      </c>
    </row>
    <row r="263" ht="17.1" customHeight="1" spans="1:7">
      <c r="A263" s="37" t="s">
        <v>155</v>
      </c>
      <c r="B263" s="34"/>
      <c r="C263" s="36"/>
      <c r="D263" s="36"/>
      <c r="E263" s="35">
        <v>0</v>
      </c>
      <c r="F263" s="27" t="e">
        <f t="shared" si="11"/>
        <v>#DIV/0!</v>
      </c>
      <c r="G263" s="27" t="e">
        <f t="shared" si="10"/>
        <v>#DIV/0!</v>
      </c>
    </row>
    <row r="264" ht="17.1" customHeight="1" spans="1:7">
      <c r="A264" s="37" t="s">
        <v>156</v>
      </c>
      <c r="B264" s="34"/>
      <c r="C264" s="36"/>
      <c r="D264" s="36"/>
      <c r="E264" s="35">
        <v>0</v>
      </c>
      <c r="F264" s="27" t="e">
        <f t="shared" si="11"/>
        <v>#DIV/0!</v>
      </c>
      <c r="G264" s="27" t="e">
        <f t="shared" si="10"/>
        <v>#DIV/0!</v>
      </c>
    </row>
    <row r="265" ht="17.1" customHeight="1" spans="1:7">
      <c r="A265" s="37" t="s">
        <v>157</v>
      </c>
      <c r="B265" s="48"/>
      <c r="C265" s="36"/>
      <c r="D265" s="36"/>
      <c r="E265" s="35">
        <v>0</v>
      </c>
      <c r="F265" s="27" t="e">
        <f t="shared" si="11"/>
        <v>#DIV/0!</v>
      </c>
      <c r="G265" s="27" t="e">
        <f t="shared" si="10"/>
        <v>#DIV/0!</v>
      </c>
    </row>
    <row r="266" ht="17.1" customHeight="1" spans="1:7">
      <c r="A266" s="37" t="s">
        <v>158</v>
      </c>
      <c r="B266" s="49"/>
      <c r="C266" s="36"/>
      <c r="D266" s="36"/>
      <c r="E266" s="35">
        <v>0</v>
      </c>
      <c r="F266" s="27" t="e">
        <f t="shared" si="11"/>
        <v>#DIV/0!</v>
      </c>
      <c r="G266" s="27" t="e">
        <f t="shared" si="10"/>
        <v>#DIV/0!</v>
      </c>
    </row>
    <row r="267" ht="17.1" customHeight="1" spans="1:7">
      <c r="A267" s="33" t="s">
        <v>159</v>
      </c>
      <c r="B267" s="49"/>
      <c r="C267" s="36">
        <f>SUM(C268:C271)</f>
        <v>0</v>
      </c>
      <c r="D267" s="36">
        <f>SUM(D268:D271)</f>
        <v>0</v>
      </c>
      <c r="E267" s="35">
        <v>0</v>
      </c>
      <c r="F267" s="27" t="e">
        <f t="shared" si="11"/>
        <v>#DIV/0!</v>
      </c>
      <c r="G267" s="27" t="e">
        <f t="shared" si="10"/>
        <v>#DIV/0!</v>
      </c>
    </row>
    <row r="268" ht="17.1" customHeight="1" spans="1:7">
      <c r="A268" s="37" t="s">
        <v>160</v>
      </c>
      <c r="B268" s="34"/>
      <c r="C268" s="36"/>
      <c r="D268" s="36"/>
      <c r="E268" s="35">
        <v>0</v>
      </c>
      <c r="F268" s="27" t="e">
        <f t="shared" si="11"/>
        <v>#DIV/0!</v>
      </c>
      <c r="G268" s="27" t="e">
        <f t="shared" si="10"/>
        <v>#DIV/0!</v>
      </c>
    </row>
    <row r="269" ht="17.1" customHeight="1" spans="1:7">
      <c r="A269" s="37" t="s">
        <v>161</v>
      </c>
      <c r="B269" s="34"/>
      <c r="C269" s="36"/>
      <c r="D269" s="36"/>
      <c r="E269" s="35">
        <v>0</v>
      </c>
      <c r="F269" s="27" t="e">
        <f t="shared" si="11"/>
        <v>#DIV/0!</v>
      </c>
      <c r="G269" s="27" t="e">
        <f t="shared" si="10"/>
        <v>#DIV/0!</v>
      </c>
    </row>
    <row r="270" s="2" customFormat="1" ht="17.1" customHeight="1" spans="1:7">
      <c r="A270" s="37" t="s">
        <v>162</v>
      </c>
      <c r="B270" s="34"/>
      <c r="C270" s="36"/>
      <c r="D270" s="36"/>
      <c r="E270" s="39">
        <v>0</v>
      </c>
      <c r="F270" s="27" t="e">
        <f t="shared" si="11"/>
        <v>#DIV/0!</v>
      </c>
      <c r="G270" s="27" t="e">
        <f t="shared" si="10"/>
        <v>#DIV/0!</v>
      </c>
    </row>
    <row r="271" ht="17.1" customHeight="1" spans="1:7">
      <c r="A271" s="37" t="s">
        <v>163</v>
      </c>
      <c r="B271" s="34"/>
      <c r="C271" s="36"/>
      <c r="D271" s="36"/>
      <c r="E271" s="39">
        <v>0</v>
      </c>
      <c r="F271" s="27" t="e">
        <f t="shared" si="11"/>
        <v>#DIV/0!</v>
      </c>
      <c r="G271" s="27" t="e">
        <f t="shared" si="10"/>
        <v>#DIV/0!</v>
      </c>
    </row>
    <row r="272" ht="17.1" customHeight="1" spans="1:7">
      <c r="A272" s="33" t="s">
        <v>164</v>
      </c>
      <c r="B272" s="34"/>
      <c r="C272" s="36">
        <f>C273</f>
        <v>0</v>
      </c>
      <c r="D272" s="36">
        <f>D273</f>
        <v>0</v>
      </c>
      <c r="E272" s="39">
        <v>0</v>
      </c>
      <c r="F272" s="27" t="e">
        <f t="shared" si="11"/>
        <v>#DIV/0!</v>
      </c>
      <c r="G272" s="27" t="e">
        <f t="shared" si="10"/>
        <v>#DIV/0!</v>
      </c>
    </row>
    <row r="273" ht="17.1" customHeight="1" spans="1:7">
      <c r="A273" s="37" t="s">
        <v>165</v>
      </c>
      <c r="B273" s="34"/>
      <c r="C273" s="36"/>
      <c r="D273" s="36"/>
      <c r="E273" s="39">
        <v>0</v>
      </c>
      <c r="F273" s="27" t="e">
        <f t="shared" si="11"/>
        <v>#DIV/0!</v>
      </c>
      <c r="G273" s="27" t="e">
        <f t="shared" si="10"/>
        <v>#DIV/0!</v>
      </c>
    </row>
    <row r="274" ht="17.1" customHeight="1" spans="1:7">
      <c r="A274" s="33" t="s">
        <v>166</v>
      </c>
      <c r="B274" s="34"/>
      <c r="C274" s="36">
        <f>SUM(C275:C278)</f>
        <v>0</v>
      </c>
      <c r="D274" s="36">
        <f>SUM(D275:D278)</f>
        <v>0</v>
      </c>
      <c r="E274" s="35">
        <v>0</v>
      </c>
      <c r="F274" s="27" t="e">
        <f t="shared" si="11"/>
        <v>#DIV/0!</v>
      </c>
      <c r="G274" s="27" t="e">
        <f t="shared" si="10"/>
        <v>#DIV/0!</v>
      </c>
    </row>
    <row r="275" ht="17.1" customHeight="1" spans="1:7">
      <c r="A275" s="37" t="s">
        <v>167</v>
      </c>
      <c r="B275" s="34"/>
      <c r="C275" s="36"/>
      <c r="D275" s="36"/>
      <c r="E275" s="35">
        <v>0</v>
      </c>
      <c r="F275" s="27" t="e">
        <f t="shared" si="11"/>
        <v>#DIV/0!</v>
      </c>
      <c r="G275" s="27" t="e">
        <f t="shared" si="10"/>
        <v>#DIV/0!</v>
      </c>
    </row>
    <row r="276" ht="17.1" customHeight="1" spans="1:7">
      <c r="A276" s="37" t="s">
        <v>168</v>
      </c>
      <c r="B276" s="34"/>
      <c r="C276" s="36"/>
      <c r="D276" s="36"/>
      <c r="E276" s="35">
        <v>0</v>
      </c>
      <c r="F276" s="27" t="e">
        <f t="shared" si="11"/>
        <v>#DIV/0!</v>
      </c>
      <c r="G276" s="27" t="e">
        <f t="shared" si="10"/>
        <v>#DIV/0!</v>
      </c>
    </row>
    <row r="277" ht="17.1" customHeight="1" spans="1:7">
      <c r="A277" s="37" t="s">
        <v>169</v>
      </c>
      <c r="B277" s="34"/>
      <c r="C277" s="36"/>
      <c r="D277" s="36"/>
      <c r="E277" s="35">
        <v>0</v>
      </c>
      <c r="F277" s="27" t="e">
        <f t="shared" si="11"/>
        <v>#DIV/0!</v>
      </c>
      <c r="G277" s="27" t="e">
        <f t="shared" si="10"/>
        <v>#DIV/0!</v>
      </c>
    </row>
    <row r="278" ht="17.1" customHeight="1" spans="1:7">
      <c r="A278" s="37" t="s">
        <v>170</v>
      </c>
      <c r="B278" s="34"/>
      <c r="C278" s="36"/>
      <c r="D278" s="36"/>
      <c r="E278" s="35">
        <v>0</v>
      </c>
      <c r="F278" s="27" t="e">
        <f t="shared" si="11"/>
        <v>#DIV/0!</v>
      </c>
      <c r="G278" s="27" t="e">
        <f t="shared" si="10"/>
        <v>#DIV/0!</v>
      </c>
    </row>
    <row r="279" ht="17.1" customHeight="1" spans="1:7">
      <c r="A279" s="33" t="s">
        <v>171</v>
      </c>
      <c r="B279" s="34"/>
      <c r="C279" s="36">
        <f>SUM(C280:C284)</f>
        <v>0</v>
      </c>
      <c r="D279" s="36">
        <f>SUM(D280:D284)</f>
        <v>0</v>
      </c>
      <c r="E279" s="35">
        <v>0</v>
      </c>
      <c r="F279" s="27" t="e">
        <f t="shared" si="11"/>
        <v>#DIV/0!</v>
      </c>
      <c r="G279" s="27" t="e">
        <f t="shared" si="10"/>
        <v>#DIV/0!</v>
      </c>
    </row>
    <row r="280" ht="17.1" customHeight="1" spans="1:7">
      <c r="A280" s="37" t="s">
        <v>12</v>
      </c>
      <c r="B280" s="34"/>
      <c r="C280" s="36"/>
      <c r="D280" s="36"/>
      <c r="E280" s="35">
        <v>0</v>
      </c>
      <c r="F280" s="27" t="e">
        <f t="shared" si="11"/>
        <v>#DIV/0!</v>
      </c>
      <c r="G280" s="27" t="e">
        <f t="shared" si="10"/>
        <v>#DIV/0!</v>
      </c>
    </row>
    <row r="281" ht="17.1" customHeight="1" spans="1:7">
      <c r="A281" s="37" t="s">
        <v>13</v>
      </c>
      <c r="B281" s="34"/>
      <c r="C281" s="36"/>
      <c r="D281" s="36"/>
      <c r="E281" s="35">
        <v>0</v>
      </c>
      <c r="F281" s="27" t="e">
        <f t="shared" si="11"/>
        <v>#DIV/0!</v>
      </c>
      <c r="G281" s="27" t="e">
        <f t="shared" si="10"/>
        <v>#DIV/0!</v>
      </c>
    </row>
    <row r="282" ht="17.1" customHeight="1" spans="1:7">
      <c r="A282" s="37" t="s">
        <v>14</v>
      </c>
      <c r="B282" s="34"/>
      <c r="C282" s="36"/>
      <c r="D282" s="36"/>
      <c r="E282" s="35">
        <v>0</v>
      </c>
      <c r="F282" s="27" t="e">
        <f t="shared" si="11"/>
        <v>#DIV/0!</v>
      </c>
      <c r="G282" s="27" t="e">
        <f t="shared" si="10"/>
        <v>#DIV/0!</v>
      </c>
    </row>
    <row r="283" ht="17.1" customHeight="1" spans="1:7">
      <c r="A283" s="37" t="s">
        <v>21</v>
      </c>
      <c r="B283" s="50"/>
      <c r="C283" s="36"/>
      <c r="D283" s="36"/>
      <c r="E283" s="35">
        <v>0</v>
      </c>
      <c r="F283" s="27" t="e">
        <f t="shared" si="11"/>
        <v>#DIV/0!</v>
      </c>
      <c r="G283" s="27" t="e">
        <f t="shared" si="10"/>
        <v>#DIV/0!</v>
      </c>
    </row>
    <row r="284" ht="17.1" customHeight="1" spans="1:7">
      <c r="A284" s="37" t="s">
        <v>172</v>
      </c>
      <c r="B284" s="50"/>
      <c r="C284" s="36"/>
      <c r="D284" s="36"/>
      <c r="E284" s="35">
        <v>0</v>
      </c>
      <c r="F284" s="27" t="e">
        <f t="shared" si="11"/>
        <v>#DIV/0!</v>
      </c>
      <c r="G284" s="27" t="e">
        <f t="shared" si="10"/>
        <v>#DIV/0!</v>
      </c>
    </row>
    <row r="285" ht="17.1" customHeight="1" spans="1:7">
      <c r="A285" s="33" t="s">
        <v>173</v>
      </c>
      <c r="B285" s="50"/>
      <c r="C285" s="36">
        <f>C286</f>
        <v>0</v>
      </c>
      <c r="D285" s="36">
        <f>D286</f>
        <v>0</v>
      </c>
      <c r="E285" s="35">
        <v>0</v>
      </c>
      <c r="F285" s="27" t="e">
        <f t="shared" si="11"/>
        <v>#DIV/0!</v>
      </c>
      <c r="G285" s="27" t="e">
        <f t="shared" si="10"/>
        <v>#DIV/0!</v>
      </c>
    </row>
    <row r="286" ht="17.1" customHeight="1" spans="1:7">
      <c r="A286" s="37" t="s">
        <v>174</v>
      </c>
      <c r="B286" s="50"/>
      <c r="C286" s="36"/>
      <c r="D286" s="36"/>
      <c r="E286" s="35">
        <v>0</v>
      </c>
      <c r="F286" s="27" t="e">
        <f t="shared" si="11"/>
        <v>#DIV/0!</v>
      </c>
      <c r="G286" s="27" t="e">
        <f t="shared" si="10"/>
        <v>#DIV/0!</v>
      </c>
    </row>
    <row r="287" s="4" customFormat="1" ht="17.1" customHeight="1" spans="1:7">
      <c r="A287" s="43" t="s">
        <v>175</v>
      </c>
      <c r="B287" s="51">
        <v>248</v>
      </c>
      <c r="C287" s="45">
        <f>SUM(C288,C292,C294,C296,C304)</f>
        <v>626</v>
      </c>
      <c r="D287" s="45">
        <f>SUM(D288,D292,D294,D296,D304)</f>
        <v>622</v>
      </c>
      <c r="E287" s="52">
        <v>801</v>
      </c>
      <c r="F287" s="47">
        <f t="shared" si="11"/>
        <v>99.3610223642173</v>
      </c>
      <c r="G287" s="47">
        <f t="shared" si="10"/>
        <v>77.6529338327091</v>
      </c>
    </row>
    <row r="288" ht="17.1" customHeight="1" spans="1:7">
      <c r="A288" s="33" t="s">
        <v>176</v>
      </c>
      <c r="B288" s="50">
        <v>0</v>
      </c>
      <c r="C288" s="36">
        <f>SUM(C289:C291)</f>
        <v>0</v>
      </c>
      <c r="D288" s="36">
        <f>SUM(D289:D291)</f>
        <v>0</v>
      </c>
      <c r="E288" s="35">
        <v>0</v>
      </c>
      <c r="F288" s="27" t="e">
        <f t="shared" si="11"/>
        <v>#DIV/0!</v>
      </c>
      <c r="G288" s="27" t="e">
        <f t="shared" ref="G288:G351" si="12">D288/E288%</f>
        <v>#DIV/0!</v>
      </c>
    </row>
    <row r="289" ht="17.1" customHeight="1" spans="1:7">
      <c r="A289" s="37" t="s">
        <v>177</v>
      </c>
      <c r="B289" s="50">
        <v>0</v>
      </c>
      <c r="C289" s="36"/>
      <c r="D289" s="36"/>
      <c r="E289" s="35">
        <v>0</v>
      </c>
      <c r="F289" s="27" t="e">
        <f t="shared" si="11"/>
        <v>#DIV/0!</v>
      </c>
      <c r="G289" s="27" t="e">
        <f t="shared" si="12"/>
        <v>#DIV/0!</v>
      </c>
    </row>
    <row r="290" ht="17.1" customHeight="1" spans="1:7">
      <c r="A290" s="37" t="s">
        <v>178</v>
      </c>
      <c r="B290" s="34">
        <v>0</v>
      </c>
      <c r="C290" s="36"/>
      <c r="D290" s="36"/>
      <c r="E290" s="35">
        <v>0</v>
      </c>
      <c r="F290" s="27" t="e">
        <f t="shared" si="11"/>
        <v>#DIV/0!</v>
      </c>
      <c r="G290" s="27" t="e">
        <f t="shared" si="12"/>
        <v>#DIV/0!</v>
      </c>
    </row>
    <row r="291" ht="17.1" customHeight="1" spans="1:7">
      <c r="A291" s="37" t="s">
        <v>179</v>
      </c>
      <c r="B291" s="50">
        <v>0</v>
      </c>
      <c r="C291" s="36"/>
      <c r="D291" s="36"/>
      <c r="E291" s="35">
        <v>0</v>
      </c>
      <c r="F291" s="27" t="e">
        <f t="shared" si="11"/>
        <v>#DIV/0!</v>
      </c>
      <c r="G291" s="27" t="e">
        <f t="shared" si="12"/>
        <v>#DIV/0!</v>
      </c>
    </row>
    <row r="292" ht="17.1" customHeight="1" spans="1:7">
      <c r="A292" s="33" t="s">
        <v>180</v>
      </c>
      <c r="B292" s="50">
        <v>0</v>
      </c>
      <c r="C292" s="36">
        <f>C293</f>
        <v>0</v>
      </c>
      <c r="D292" s="36">
        <f>D293</f>
        <v>0</v>
      </c>
      <c r="E292" s="35">
        <v>0</v>
      </c>
      <c r="F292" s="27" t="e">
        <f t="shared" si="11"/>
        <v>#DIV/0!</v>
      </c>
      <c r="G292" s="27" t="e">
        <f t="shared" si="12"/>
        <v>#DIV/0!</v>
      </c>
    </row>
    <row r="293" ht="17.1" customHeight="1" spans="1:7">
      <c r="A293" s="37" t="s">
        <v>181</v>
      </c>
      <c r="B293" s="50">
        <v>0</v>
      </c>
      <c r="C293" s="36"/>
      <c r="D293" s="36"/>
      <c r="E293" s="35">
        <v>0</v>
      </c>
      <c r="F293" s="27" t="e">
        <f t="shared" si="11"/>
        <v>#DIV/0!</v>
      </c>
      <c r="G293" s="27" t="e">
        <f t="shared" si="12"/>
        <v>#DIV/0!</v>
      </c>
    </row>
    <row r="294" ht="17.1" customHeight="1" spans="1:7">
      <c r="A294" s="33" t="s">
        <v>182</v>
      </c>
      <c r="B294" s="50">
        <v>0</v>
      </c>
      <c r="C294" s="36">
        <f>C295</f>
        <v>0</v>
      </c>
      <c r="D294" s="36">
        <f>D295</f>
        <v>0</v>
      </c>
      <c r="E294" s="35">
        <v>0</v>
      </c>
      <c r="F294" s="27" t="e">
        <f t="shared" si="11"/>
        <v>#DIV/0!</v>
      </c>
      <c r="G294" s="27" t="e">
        <f t="shared" si="12"/>
        <v>#DIV/0!</v>
      </c>
    </row>
    <row r="295" ht="17.1" customHeight="1" spans="1:7">
      <c r="A295" s="37" t="s">
        <v>183</v>
      </c>
      <c r="B295" s="50">
        <v>0</v>
      </c>
      <c r="C295" s="36"/>
      <c r="D295" s="36"/>
      <c r="E295" s="35">
        <v>0</v>
      </c>
      <c r="F295" s="27" t="e">
        <f t="shared" si="11"/>
        <v>#DIV/0!</v>
      </c>
      <c r="G295" s="27" t="e">
        <f t="shared" si="12"/>
        <v>#DIV/0!</v>
      </c>
    </row>
    <row r="296" ht="17.1" customHeight="1" spans="1:7">
      <c r="A296" s="33" t="s">
        <v>184</v>
      </c>
      <c r="B296" s="50">
        <v>148</v>
      </c>
      <c r="C296" s="36">
        <f>SUM(C297:C303)</f>
        <v>399</v>
      </c>
      <c r="D296" s="36">
        <f>SUM(D297:D303)</f>
        <v>395</v>
      </c>
      <c r="E296" s="35">
        <v>698</v>
      </c>
      <c r="F296" s="27">
        <f t="shared" si="11"/>
        <v>98.9974937343358</v>
      </c>
      <c r="G296" s="27">
        <f t="shared" si="12"/>
        <v>56.5902578796562</v>
      </c>
    </row>
    <row r="297" ht="17.1" customHeight="1" spans="1:7">
      <c r="A297" s="37" t="s">
        <v>185</v>
      </c>
      <c r="B297" s="50">
        <v>0</v>
      </c>
      <c r="C297" s="36">
        <v>297</v>
      </c>
      <c r="D297" s="36">
        <v>297</v>
      </c>
      <c r="E297" s="35">
        <v>540</v>
      </c>
      <c r="F297" s="27">
        <f t="shared" si="11"/>
        <v>100</v>
      </c>
      <c r="G297" s="27">
        <f t="shared" si="12"/>
        <v>55</v>
      </c>
    </row>
    <row r="298" ht="17.1" customHeight="1" spans="1:7">
      <c r="A298" s="37" t="s">
        <v>186</v>
      </c>
      <c r="B298" s="50">
        <v>0</v>
      </c>
      <c r="C298" s="36"/>
      <c r="D298" s="36"/>
      <c r="E298" s="35">
        <v>0</v>
      </c>
      <c r="F298" s="27" t="e">
        <f t="shared" si="11"/>
        <v>#DIV/0!</v>
      </c>
      <c r="G298" s="27" t="e">
        <f t="shared" si="12"/>
        <v>#DIV/0!</v>
      </c>
    </row>
    <row r="299" ht="17.1" customHeight="1" spans="1:7">
      <c r="A299" s="37" t="s">
        <v>187</v>
      </c>
      <c r="B299" s="34">
        <v>128</v>
      </c>
      <c r="C299" s="36">
        <v>33</v>
      </c>
      <c r="D299" s="36">
        <v>29</v>
      </c>
      <c r="E299" s="35">
        <v>128</v>
      </c>
      <c r="F299" s="27">
        <f t="shared" si="11"/>
        <v>87.8787878787879</v>
      </c>
      <c r="G299" s="27">
        <f t="shared" si="12"/>
        <v>22.65625</v>
      </c>
    </row>
    <row r="300" ht="17.1" customHeight="1" spans="1:7">
      <c r="A300" s="37" t="s">
        <v>188</v>
      </c>
      <c r="B300" s="34">
        <v>0</v>
      </c>
      <c r="C300" s="36"/>
      <c r="D300" s="36"/>
      <c r="E300" s="39">
        <v>0</v>
      </c>
      <c r="F300" s="27" t="e">
        <f t="shared" si="11"/>
        <v>#DIV/0!</v>
      </c>
      <c r="G300" s="27" t="e">
        <f t="shared" si="12"/>
        <v>#DIV/0!</v>
      </c>
    </row>
    <row r="301" ht="17.1" customHeight="1" spans="1:7">
      <c r="A301" s="37" t="s">
        <v>189</v>
      </c>
      <c r="B301" s="34">
        <v>0</v>
      </c>
      <c r="C301" s="36"/>
      <c r="D301" s="36"/>
      <c r="E301" s="39">
        <v>30</v>
      </c>
      <c r="F301" s="27" t="e">
        <f t="shared" si="11"/>
        <v>#DIV/0!</v>
      </c>
      <c r="G301" s="27">
        <f t="shared" si="12"/>
        <v>0</v>
      </c>
    </row>
    <row r="302" ht="17.1" customHeight="1" spans="1:7">
      <c r="A302" s="37" t="s">
        <v>190</v>
      </c>
      <c r="B302" s="34">
        <v>0</v>
      </c>
      <c r="C302" s="36"/>
      <c r="D302" s="36"/>
      <c r="E302" s="39">
        <v>0</v>
      </c>
      <c r="F302" s="27" t="e">
        <f t="shared" si="11"/>
        <v>#DIV/0!</v>
      </c>
      <c r="G302" s="27" t="e">
        <f t="shared" si="12"/>
        <v>#DIV/0!</v>
      </c>
    </row>
    <row r="303" ht="17.1" customHeight="1" spans="1:7">
      <c r="A303" s="37" t="s">
        <v>191</v>
      </c>
      <c r="B303" s="34">
        <v>20</v>
      </c>
      <c r="C303" s="36">
        <v>69</v>
      </c>
      <c r="D303" s="36">
        <v>69</v>
      </c>
      <c r="E303" s="39">
        <v>0</v>
      </c>
      <c r="F303" s="27">
        <f t="shared" si="11"/>
        <v>100</v>
      </c>
      <c r="G303" s="27" t="e">
        <f t="shared" si="12"/>
        <v>#DIV/0!</v>
      </c>
    </row>
    <row r="304" ht="17.1" customHeight="1" spans="1:7">
      <c r="A304" s="33" t="s">
        <v>192</v>
      </c>
      <c r="B304" s="34">
        <v>100</v>
      </c>
      <c r="C304" s="36">
        <f>C305</f>
        <v>227</v>
      </c>
      <c r="D304" s="36">
        <f>D305</f>
        <v>227</v>
      </c>
      <c r="E304" s="35">
        <v>103</v>
      </c>
      <c r="F304" s="27">
        <f t="shared" si="11"/>
        <v>100</v>
      </c>
      <c r="G304" s="27">
        <f t="shared" si="12"/>
        <v>220.388349514563</v>
      </c>
    </row>
    <row r="305" ht="17.1" customHeight="1" spans="1:7">
      <c r="A305" s="37" t="s">
        <v>193</v>
      </c>
      <c r="B305" s="34">
        <v>100</v>
      </c>
      <c r="C305" s="36">
        <v>227</v>
      </c>
      <c r="D305" s="36">
        <v>227</v>
      </c>
      <c r="E305" s="35">
        <v>103</v>
      </c>
      <c r="F305" s="27">
        <f t="shared" ref="F305:F343" si="13">D305/C305%</f>
        <v>100</v>
      </c>
      <c r="G305" s="27">
        <f t="shared" si="12"/>
        <v>220.388349514563</v>
      </c>
    </row>
    <row r="306" s="4" customFormat="1" ht="17.1" customHeight="1" spans="1:7">
      <c r="A306" s="43" t="s">
        <v>194</v>
      </c>
      <c r="B306" s="44">
        <v>14071</v>
      </c>
      <c r="C306" s="45">
        <f>SUM(C307,C310,C321,C328,C336,C345,C359,C369,C379,C387,C393)</f>
        <v>18674</v>
      </c>
      <c r="D306" s="45">
        <f>SUM(D307,D310,D321,D328,D336,D345,D359,D369,D379,D387,D393)</f>
        <v>16849</v>
      </c>
      <c r="E306" s="52">
        <v>20605</v>
      </c>
      <c r="F306" s="47">
        <f t="shared" si="13"/>
        <v>90.2270536574917</v>
      </c>
      <c r="G306" s="47">
        <f t="shared" si="12"/>
        <v>81.7714147051686</v>
      </c>
    </row>
    <row r="307" ht="17.1" customHeight="1" spans="1:7">
      <c r="A307" s="33" t="s">
        <v>195</v>
      </c>
      <c r="B307" s="34">
        <v>64</v>
      </c>
      <c r="C307" s="36">
        <f>SUM(C308:C309)</f>
        <v>90</v>
      </c>
      <c r="D307" s="36">
        <f>SUM(D308:D309)</f>
        <v>90</v>
      </c>
      <c r="E307" s="35">
        <v>64</v>
      </c>
      <c r="F307" s="27">
        <f t="shared" si="13"/>
        <v>100</v>
      </c>
      <c r="G307" s="27">
        <f t="shared" si="12"/>
        <v>140.625</v>
      </c>
    </row>
    <row r="308" ht="17.1" customHeight="1" spans="1:7">
      <c r="A308" s="37" t="s">
        <v>196</v>
      </c>
      <c r="B308" s="34">
        <v>0</v>
      </c>
      <c r="C308" s="36">
        <v>90</v>
      </c>
      <c r="D308" s="36">
        <v>90</v>
      </c>
      <c r="E308" s="35">
        <v>0</v>
      </c>
      <c r="F308" s="27">
        <f t="shared" si="13"/>
        <v>100</v>
      </c>
      <c r="G308" s="27" t="e">
        <f t="shared" si="12"/>
        <v>#DIV/0!</v>
      </c>
    </row>
    <row r="309" ht="17.1" customHeight="1" spans="1:7">
      <c r="A309" s="37" t="s">
        <v>197</v>
      </c>
      <c r="B309" s="34">
        <v>0</v>
      </c>
      <c r="C309" s="36"/>
      <c r="D309" s="36"/>
      <c r="E309" s="39">
        <v>64</v>
      </c>
      <c r="F309" s="27" t="e">
        <f t="shared" si="13"/>
        <v>#DIV/0!</v>
      </c>
      <c r="G309" s="27">
        <f t="shared" si="12"/>
        <v>0</v>
      </c>
    </row>
    <row r="310" ht="17.1" customHeight="1" spans="1:7">
      <c r="A310" s="33" t="s">
        <v>198</v>
      </c>
      <c r="B310" s="34">
        <v>11487</v>
      </c>
      <c r="C310" s="36">
        <f>SUM(C311:C320)</f>
        <v>15696</v>
      </c>
      <c r="D310" s="36">
        <f>SUM(D311:D320)</f>
        <v>14175</v>
      </c>
      <c r="E310" s="39">
        <v>16658</v>
      </c>
      <c r="F310" s="27">
        <f t="shared" si="13"/>
        <v>90.3096330275229</v>
      </c>
      <c r="G310" s="27">
        <f t="shared" si="12"/>
        <v>85.0942490094849</v>
      </c>
    </row>
    <row r="311" ht="17.1" customHeight="1" spans="1:7">
      <c r="A311" s="37" t="s">
        <v>12</v>
      </c>
      <c r="B311" s="34">
        <v>8555</v>
      </c>
      <c r="C311" s="36">
        <v>8865</v>
      </c>
      <c r="D311" s="36">
        <v>8865</v>
      </c>
      <c r="E311" s="39">
        <v>7773</v>
      </c>
      <c r="F311" s="27">
        <f t="shared" si="13"/>
        <v>100</v>
      </c>
      <c r="G311" s="27">
        <f t="shared" si="12"/>
        <v>114.048629872636</v>
      </c>
    </row>
    <row r="312" ht="17.1" customHeight="1" spans="1:7">
      <c r="A312" s="37" t="s">
        <v>13</v>
      </c>
      <c r="B312" s="34">
        <v>0</v>
      </c>
      <c r="C312" s="36">
        <v>1222</v>
      </c>
      <c r="D312" s="36">
        <v>800</v>
      </c>
      <c r="E312" s="35">
        <v>2381</v>
      </c>
      <c r="F312" s="27">
        <f t="shared" si="13"/>
        <v>65.4664484451718</v>
      </c>
      <c r="G312" s="27">
        <f t="shared" si="12"/>
        <v>33.5993280134397</v>
      </c>
    </row>
    <row r="313" s="2" customFormat="1" ht="17.1" customHeight="1" spans="1:7">
      <c r="A313" s="37" t="s">
        <v>14</v>
      </c>
      <c r="B313" s="34">
        <v>0</v>
      </c>
      <c r="C313" s="36"/>
      <c r="D313" s="36"/>
      <c r="E313" s="35">
        <v>0</v>
      </c>
      <c r="F313" s="27" t="e">
        <f t="shared" si="13"/>
        <v>#DIV/0!</v>
      </c>
      <c r="G313" s="27" t="e">
        <f t="shared" si="12"/>
        <v>#DIV/0!</v>
      </c>
    </row>
    <row r="314" ht="17.1" customHeight="1" spans="1:7">
      <c r="A314" s="37" t="s">
        <v>53</v>
      </c>
      <c r="B314" s="34">
        <v>0</v>
      </c>
      <c r="C314" s="36">
        <v>1251</v>
      </c>
      <c r="D314" s="36">
        <v>951</v>
      </c>
      <c r="E314" s="35">
        <v>1972</v>
      </c>
      <c r="F314" s="27">
        <f t="shared" si="13"/>
        <v>76.0191846522782</v>
      </c>
      <c r="G314" s="27">
        <f t="shared" si="12"/>
        <v>48.2251521298174</v>
      </c>
    </row>
    <row r="315" ht="17.1" customHeight="1" spans="1:7">
      <c r="A315" s="37" t="s">
        <v>199</v>
      </c>
      <c r="B315" s="34">
        <v>2424</v>
      </c>
      <c r="C315" s="36">
        <v>3280</v>
      </c>
      <c r="D315" s="36">
        <v>2681</v>
      </c>
      <c r="E315" s="39">
        <v>2662</v>
      </c>
      <c r="F315" s="27">
        <f t="shared" si="13"/>
        <v>81.7378048780488</v>
      </c>
      <c r="G315" s="27">
        <f t="shared" si="12"/>
        <v>100.713749060857</v>
      </c>
    </row>
    <row r="316" ht="17.1" customHeight="1" spans="1:7">
      <c r="A316" s="37" t="s">
        <v>200</v>
      </c>
      <c r="B316" s="34">
        <v>263</v>
      </c>
      <c r="C316" s="36">
        <v>457</v>
      </c>
      <c r="D316" s="36">
        <v>257</v>
      </c>
      <c r="E316" s="39">
        <v>402</v>
      </c>
      <c r="F316" s="27">
        <f t="shared" si="13"/>
        <v>56.2363238512035</v>
      </c>
      <c r="G316" s="27">
        <f t="shared" si="12"/>
        <v>63.9303482587065</v>
      </c>
    </row>
    <row r="317" ht="17.1" customHeight="1" spans="1:7">
      <c r="A317" s="37" t="s">
        <v>201</v>
      </c>
      <c r="B317" s="34">
        <v>0</v>
      </c>
      <c r="C317" s="36"/>
      <c r="D317" s="36"/>
      <c r="E317" s="39">
        <v>0</v>
      </c>
      <c r="F317" s="27" t="e">
        <f t="shared" si="13"/>
        <v>#DIV/0!</v>
      </c>
      <c r="G317" s="27" t="e">
        <f t="shared" si="12"/>
        <v>#DIV/0!</v>
      </c>
    </row>
    <row r="318" ht="17.1" customHeight="1" spans="1:7">
      <c r="A318" s="37" t="s">
        <v>202</v>
      </c>
      <c r="B318" s="34">
        <v>0</v>
      </c>
      <c r="C318" s="36"/>
      <c r="D318" s="36"/>
      <c r="E318" s="39">
        <v>0</v>
      </c>
      <c r="F318" s="27" t="e">
        <f t="shared" si="13"/>
        <v>#DIV/0!</v>
      </c>
      <c r="G318" s="27" t="e">
        <f t="shared" si="12"/>
        <v>#DIV/0!</v>
      </c>
    </row>
    <row r="319" ht="17.1" customHeight="1" spans="1:7">
      <c r="A319" s="37" t="s">
        <v>21</v>
      </c>
      <c r="B319" s="34">
        <v>178</v>
      </c>
      <c r="C319" s="36">
        <v>200</v>
      </c>
      <c r="D319" s="36">
        <v>200</v>
      </c>
      <c r="E319" s="39">
        <v>176</v>
      </c>
      <c r="F319" s="27">
        <f t="shared" si="13"/>
        <v>100</v>
      </c>
      <c r="G319" s="27">
        <f t="shared" si="12"/>
        <v>113.636363636364</v>
      </c>
    </row>
    <row r="320" ht="17.1" customHeight="1" spans="1:7">
      <c r="A320" s="37" t="s">
        <v>203</v>
      </c>
      <c r="B320" s="34">
        <v>67</v>
      </c>
      <c r="C320" s="36">
        <v>421</v>
      </c>
      <c r="D320" s="36">
        <v>421</v>
      </c>
      <c r="E320" s="39">
        <v>1292</v>
      </c>
      <c r="F320" s="27">
        <f t="shared" si="13"/>
        <v>100</v>
      </c>
      <c r="G320" s="27">
        <f t="shared" si="12"/>
        <v>32.5851393188854</v>
      </c>
    </row>
    <row r="321" ht="17.1" customHeight="1" spans="1:7">
      <c r="A321" s="33" t="s">
        <v>204</v>
      </c>
      <c r="B321" s="34">
        <v>0</v>
      </c>
      <c r="C321" s="36">
        <f>SUM(C322:C327)</f>
        <v>0</v>
      </c>
      <c r="D321" s="36">
        <f>SUM(D322:D327)</f>
        <v>0</v>
      </c>
      <c r="E321" s="39">
        <v>0</v>
      </c>
      <c r="F321" s="27" t="e">
        <f t="shared" si="13"/>
        <v>#DIV/0!</v>
      </c>
      <c r="G321" s="27" t="e">
        <f t="shared" si="12"/>
        <v>#DIV/0!</v>
      </c>
    </row>
    <row r="322" ht="17.1" customHeight="1" spans="1:7">
      <c r="A322" s="37" t="s">
        <v>12</v>
      </c>
      <c r="B322" s="34">
        <v>0</v>
      </c>
      <c r="C322" s="36"/>
      <c r="D322" s="36"/>
      <c r="E322" s="39">
        <v>0</v>
      </c>
      <c r="F322" s="27" t="e">
        <f t="shared" si="13"/>
        <v>#DIV/0!</v>
      </c>
      <c r="G322" s="27" t="e">
        <f t="shared" si="12"/>
        <v>#DIV/0!</v>
      </c>
    </row>
    <row r="323" ht="17.1" customHeight="1" spans="1:7">
      <c r="A323" s="37" t="s">
        <v>13</v>
      </c>
      <c r="B323" s="34">
        <v>0</v>
      </c>
      <c r="C323" s="36"/>
      <c r="D323" s="36"/>
      <c r="E323" s="39">
        <v>0</v>
      </c>
      <c r="F323" s="27" t="e">
        <f t="shared" si="13"/>
        <v>#DIV/0!</v>
      </c>
      <c r="G323" s="27" t="e">
        <f t="shared" si="12"/>
        <v>#DIV/0!</v>
      </c>
    </row>
    <row r="324" ht="17.1" customHeight="1" spans="1:7">
      <c r="A324" s="37" t="s">
        <v>14</v>
      </c>
      <c r="B324" s="34">
        <v>0</v>
      </c>
      <c r="C324" s="36"/>
      <c r="D324" s="36"/>
      <c r="E324" s="39">
        <v>0</v>
      </c>
      <c r="F324" s="27" t="e">
        <f t="shared" si="13"/>
        <v>#DIV/0!</v>
      </c>
      <c r="G324" s="27" t="e">
        <f t="shared" si="12"/>
        <v>#DIV/0!</v>
      </c>
    </row>
    <row r="325" ht="17.1" customHeight="1" spans="1:7">
      <c r="A325" s="37" t="s">
        <v>205</v>
      </c>
      <c r="B325" s="34">
        <v>0</v>
      </c>
      <c r="C325" s="36"/>
      <c r="D325" s="36"/>
      <c r="E325" s="39">
        <v>0</v>
      </c>
      <c r="F325" s="27" t="e">
        <f t="shared" si="13"/>
        <v>#DIV/0!</v>
      </c>
      <c r="G325" s="27" t="e">
        <f t="shared" si="12"/>
        <v>#DIV/0!</v>
      </c>
    </row>
    <row r="326" ht="17.1" customHeight="1" spans="1:7">
      <c r="A326" s="37" t="s">
        <v>21</v>
      </c>
      <c r="B326" s="34">
        <v>0</v>
      </c>
      <c r="C326" s="36"/>
      <c r="D326" s="36"/>
      <c r="E326" s="39">
        <v>0</v>
      </c>
      <c r="F326" s="27" t="e">
        <f t="shared" si="13"/>
        <v>#DIV/0!</v>
      </c>
      <c r="G326" s="27" t="e">
        <f t="shared" si="12"/>
        <v>#DIV/0!</v>
      </c>
    </row>
    <row r="327" ht="17.1" customHeight="1" spans="1:7">
      <c r="A327" s="37" t="s">
        <v>206</v>
      </c>
      <c r="B327" s="34">
        <v>0</v>
      </c>
      <c r="C327" s="36"/>
      <c r="D327" s="36"/>
      <c r="E327" s="39">
        <v>0</v>
      </c>
      <c r="F327" s="27" t="e">
        <f t="shared" si="13"/>
        <v>#DIV/0!</v>
      </c>
      <c r="G327" s="27" t="e">
        <f t="shared" si="12"/>
        <v>#DIV/0!</v>
      </c>
    </row>
    <row r="328" s="2" customFormat="1" ht="17.1" customHeight="1" spans="1:7">
      <c r="A328" s="33" t="s">
        <v>207</v>
      </c>
      <c r="B328" s="34">
        <v>198</v>
      </c>
      <c r="C328" s="36">
        <f>SUM(C329:C335)</f>
        <v>283</v>
      </c>
      <c r="D328" s="36">
        <f>SUM(D329:D335)</f>
        <v>283</v>
      </c>
      <c r="E328" s="39">
        <v>631</v>
      </c>
      <c r="F328" s="27">
        <f t="shared" si="13"/>
        <v>100</v>
      </c>
      <c r="G328" s="27">
        <f t="shared" si="12"/>
        <v>44.8494453248811</v>
      </c>
    </row>
    <row r="329" ht="17.1" customHeight="1" spans="1:7">
      <c r="A329" s="37" t="s">
        <v>12</v>
      </c>
      <c r="B329" s="34">
        <v>198</v>
      </c>
      <c r="C329" s="36">
        <v>252</v>
      </c>
      <c r="D329" s="36">
        <v>252</v>
      </c>
      <c r="E329" s="39">
        <v>195</v>
      </c>
      <c r="F329" s="27">
        <f t="shared" si="13"/>
        <v>100</v>
      </c>
      <c r="G329" s="27">
        <f t="shared" si="12"/>
        <v>129.230769230769</v>
      </c>
    </row>
    <row r="330" ht="17.1" customHeight="1" spans="1:7">
      <c r="A330" s="37" t="s">
        <v>13</v>
      </c>
      <c r="B330" s="34">
        <v>0</v>
      </c>
      <c r="C330" s="36"/>
      <c r="D330" s="36"/>
      <c r="E330" s="39">
        <v>380</v>
      </c>
      <c r="F330" s="27" t="e">
        <f t="shared" si="13"/>
        <v>#DIV/0!</v>
      </c>
      <c r="G330" s="27">
        <f t="shared" si="12"/>
        <v>0</v>
      </c>
    </row>
    <row r="331" ht="17.1" customHeight="1" spans="1:7">
      <c r="A331" s="37" t="s">
        <v>14</v>
      </c>
      <c r="B331" s="34">
        <v>0</v>
      </c>
      <c r="C331" s="36"/>
      <c r="D331" s="36"/>
      <c r="E331" s="39">
        <v>0</v>
      </c>
      <c r="F331" s="27" t="e">
        <f t="shared" si="13"/>
        <v>#DIV/0!</v>
      </c>
      <c r="G331" s="27" t="e">
        <f t="shared" si="12"/>
        <v>#DIV/0!</v>
      </c>
    </row>
    <row r="332" ht="17.1" customHeight="1" spans="1:7">
      <c r="A332" s="37" t="s">
        <v>208</v>
      </c>
      <c r="B332" s="34">
        <v>0</v>
      </c>
      <c r="C332" s="36"/>
      <c r="D332" s="36"/>
      <c r="E332" s="39">
        <v>0</v>
      </c>
      <c r="F332" s="27" t="e">
        <f t="shared" si="13"/>
        <v>#DIV/0!</v>
      </c>
      <c r="G332" s="27" t="e">
        <f t="shared" si="12"/>
        <v>#DIV/0!</v>
      </c>
    </row>
    <row r="333" ht="17.1" customHeight="1" spans="1:7">
      <c r="A333" s="37" t="s">
        <v>209</v>
      </c>
      <c r="B333" s="34">
        <v>0</v>
      </c>
      <c r="C333" s="36"/>
      <c r="D333" s="36"/>
      <c r="E333" s="39">
        <v>0</v>
      </c>
      <c r="F333" s="27" t="e">
        <f t="shared" si="13"/>
        <v>#DIV/0!</v>
      </c>
      <c r="G333" s="27" t="e">
        <f t="shared" si="12"/>
        <v>#DIV/0!</v>
      </c>
    </row>
    <row r="334" ht="17.1" customHeight="1" spans="1:7">
      <c r="A334" s="37" t="s">
        <v>21</v>
      </c>
      <c r="B334" s="34">
        <v>0</v>
      </c>
      <c r="C334" s="36"/>
      <c r="D334" s="36"/>
      <c r="E334" s="39">
        <v>0</v>
      </c>
      <c r="F334" s="27" t="e">
        <f t="shared" si="13"/>
        <v>#DIV/0!</v>
      </c>
      <c r="G334" s="27" t="e">
        <f t="shared" si="12"/>
        <v>#DIV/0!</v>
      </c>
    </row>
    <row r="335" ht="17.1" customHeight="1" spans="1:7">
      <c r="A335" s="37" t="s">
        <v>210</v>
      </c>
      <c r="B335" s="34">
        <v>0</v>
      </c>
      <c r="C335" s="36">
        <v>31</v>
      </c>
      <c r="D335" s="36">
        <v>31</v>
      </c>
      <c r="E335" s="39">
        <v>56</v>
      </c>
      <c r="F335" s="27">
        <f t="shared" si="13"/>
        <v>100</v>
      </c>
      <c r="G335" s="27">
        <f t="shared" si="12"/>
        <v>55.3571428571429</v>
      </c>
    </row>
    <row r="336" ht="17.1" customHeight="1" spans="1:7">
      <c r="A336" s="33" t="s">
        <v>211</v>
      </c>
      <c r="B336" s="34">
        <v>359</v>
      </c>
      <c r="C336" s="36">
        <f>SUM(C337:C344)</f>
        <v>452</v>
      </c>
      <c r="D336" s="36">
        <f>SUM(D337:D344)</f>
        <v>452</v>
      </c>
      <c r="E336" s="39">
        <v>471</v>
      </c>
      <c r="F336" s="27">
        <f t="shared" si="13"/>
        <v>100</v>
      </c>
      <c r="G336" s="27">
        <f t="shared" si="12"/>
        <v>95.9660297239915</v>
      </c>
    </row>
    <row r="337" ht="17.1" customHeight="1" spans="1:7">
      <c r="A337" s="37" t="s">
        <v>12</v>
      </c>
      <c r="B337" s="34">
        <v>359</v>
      </c>
      <c r="C337" s="36">
        <v>452</v>
      </c>
      <c r="D337" s="36">
        <v>452</v>
      </c>
      <c r="E337" s="39">
        <v>365</v>
      </c>
      <c r="F337" s="27">
        <f t="shared" si="13"/>
        <v>100</v>
      </c>
      <c r="G337" s="27">
        <f t="shared" si="12"/>
        <v>123.835616438356</v>
      </c>
    </row>
    <row r="338" ht="17.1" customHeight="1" spans="1:7">
      <c r="A338" s="37" t="s">
        <v>13</v>
      </c>
      <c r="B338" s="34">
        <v>0</v>
      </c>
      <c r="C338" s="36"/>
      <c r="D338" s="36"/>
      <c r="E338" s="39">
        <v>106</v>
      </c>
      <c r="F338" s="27" t="e">
        <f t="shared" si="13"/>
        <v>#DIV/0!</v>
      </c>
      <c r="G338" s="27">
        <f t="shared" si="12"/>
        <v>0</v>
      </c>
    </row>
    <row r="339" ht="17.1" customHeight="1" spans="1:7">
      <c r="A339" s="37" t="s">
        <v>14</v>
      </c>
      <c r="B339" s="34">
        <v>0</v>
      </c>
      <c r="C339" s="36"/>
      <c r="D339" s="36"/>
      <c r="E339" s="39">
        <v>0</v>
      </c>
      <c r="F339" s="27" t="e">
        <f t="shared" si="13"/>
        <v>#DIV/0!</v>
      </c>
      <c r="G339" s="27" t="e">
        <f t="shared" si="12"/>
        <v>#DIV/0!</v>
      </c>
    </row>
    <row r="340" ht="17.1" customHeight="1" spans="1:7">
      <c r="A340" s="37" t="s">
        <v>212</v>
      </c>
      <c r="B340" s="34">
        <v>0</v>
      </c>
      <c r="C340" s="36"/>
      <c r="D340" s="36"/>
      <c r="E340" s="39">
        <v>0</v>
      </c>
      <c r="F340" s="27" t="e">
        <f t="shared" si="13"/>
        <v>#DIV/0!</v>
      </c>
      <c r="G340" s="27" t="e">
        <f t="shared" si="12"/>
        <v>#DIV/0!</v>
      </c>
    </row>
    <row r="341" ht="17.1" customHeight="1" spans="1:7">
      <c r="A341" s="37" t="s">
        <v>213</v>
      </c>
      <c r="B341" s="34">
        <v>0</v>
      </c>
      <c r="C341" s="36"/>
      <c r="D341" s="36"/>
      <c r="E341" s="39">
        <v>0</v>
      </c>
      <c r="F341" s="27" t="e">
        <f t="shared" si="13"/>
        <v>#DIV/0!</v>
      </c>
      <c r="G341" s="27" t="e">
        <f t="shared" si="12"/>
        <v>#DIV/0!</v>
      </c>
    </row>
    <row r="342" ht="17.1" customHeight="1" spans="1:7">
      <c r="A342" s="37" t="s">
        <v>214</v>
      </c>
      <c r="B342" s="34">
        <v>0</v>
      </c>
      <c r="C342" s="36"/>
      <c r="D342" s="36"/>
      <c r="E342" s="39">
        <v>0</v>
      </c>
      <c r="F342" s="27" t="e">
        <f t="shared" si="13"/>
        <v>#DIV/0!</v>
      </c>
      <c r="G342" s="27" t="e">
        <f t="shared" si="12"/>
        <v>#DIV/0!</v>
      </c>
    </row>
    <row r="343" ht="17.1" customHeight="1" spans="1:7">
      <c r="A343" s="37" t="s">
        <v>21</v>
      </c>
      <c r="B343" s="34">
        <v>0</v>
      </c>
      <c r="C343" s="36"/>
      <c r="D343" s="36"/>
      <c r="E343" s="39">
        <v>0</v>
      </c>
      <c r="F343" s="27" t="e">
        <f t="shared" si="13"/>
        <v>#DIV/0!</v>
      </c>
      <c r="G343" s="27" t="e">
        <f t="shared" si="12"/>
        <v>#DIV/0!</v>
      </c>
    </row>
    <row r="344" ht="17.1" customHeight="1" spans="1:7">
      <c r="A344" s="37" t="s">
        <v>215</v>
      </c>
      <c r="B344" s="34">
        <v>0</v>
      </c>
      <c r="C344" s="36"/>
      <c r="D344" s="36"/>
      <c r="E344" s="35">
        <v>0</v>
      </c>
      <c r="F344" s="27" t="e">
        <f t="shared" ref="F344:F407" si="14">D344/C344%</f>
        <v>#DIV/0!</v>
      </c>
      <c r="G344" s="27" t="e">
        <f t="shared" si="12"/>
        <v>#DIV/0!</v>
      </c>
    </row>
    <row r="345" ht="17.1" customHeight="1" spans="1:7">
      <c r="A345" s="33" t="s">
        <v>216</v>
      </c>
      <c r="B345" s="34">
        <v>1456</v>
      </c>
      <c r="C345" s="36">
        <f>SUM(C346:C358)</f>
        <v>1889</v>
      </c>
      <c r="D345" s="36">
        <f>SUM(D346:D358)</f>
        <v>1649</v>
      </c>
      <c r="E345" s="35">
        <v>2194</v>
      </c>
      <c r="F345" s="27">
        <f t="shared" si="14"/>
        <v>87.2948650079407</v>
      </c>
      <c r="G345" s="27">
        <f t="shared" si="12"/>
        <v>75.1595259799453</v>
      </c>
    </row>
    <row r="346" ht="17.1" customHeight="1" spans="1:7">
      <c r="A346" s="37" t="s">
        <v>12</v>
      </c>
      <c r="B346" s="34">
        <v>1233</v>
      </c>
      <c r="C346" s="36">
        <v>1508</v>
      </c>
      <c r="D346" s="36">
        <v>1298</v>
      </c>
      <c r="E346" s="35">
        <v>1252</v>
      </c>
      <c r="F346" s="27">
        <f t="shared" si="14"/>
        <v>86.0742705570292</v>
      </c>
      <c r="G346" s="27">
        <f t="shared" si="12"/>
        <v>103.674121405751</v>
      </c>
    </row>
    <row r="347" ht="17.1" customHeight="1" spans="1:7">
      <c r="A347" s="37" t="s">
        <v>13</v>
      </c>
      <c r="B347" s="34">
        <v>0</v>
      </c>
      <c r="C347" s="36">
        <v>119</v>
      </c>
      <c r="D347" s="36">
        <v>119</v>
      </c>
      <c r="E347" s="35">
        <v>559</v>
      </c>
      <c r="F347" s="27">
        <f t="shared" si="14"/>
        <v>100</v>
      </c>
      <c r="G347" s="27">
        <f t="shared" si="12"/>
        <v>21.2880143112701</v>
      </c>
    </row>
    <row r="348" ht="17.1" customHeight="1" spans="1:7">
      <c r="A348" s="37" t="s">
        <v>14</v>
      </c>
      <c r="B348" s="34">
        <v>0</v>
      </c>
      <c r="C348" s="36"/>
      <c r="D348" s="36"/>
      <c r="E348" s="35">
        <v>0</v>
      </c>
      <c r="F348" s="27" t="e">
        <f t="shared" si="14"/>
        <v>#DIV/0!</v>
      </c>
      <c r="G348" s="27" t="e">
        <f t="shared" si="12"/>
        <v>#DIV/0!</v>
      </c>
    </row>
    <row r="349" ht="17.1" customHeight="1" spans="1:7">
      <c r="A349" s="37" t="s">
        <v>217</v>
      </c>
      <c r="B349" s="34">
        <v>30</v>
      </c>
      <c r="C349" s="36">
        <v>27</v>
      </c>
      <c r="D349" s="36">
        <v>27</v>
      </c>
      <c r="E349" s="35">
        <v>35</v>
      </c>
      <c r="F349" s="27">
        <f t="shared" si="14"/>
        <v>100</v>
      </c>
      <c r="G349" s="27">
        <f t="shared" si="12"/>
        <v>77.1428571428572</v>
      </c>
    </row>
    <row r="350" ht="17.1" customHeight="1" spans="1:7">
      <c r="A350" s="37" t="s">
        <v>218</v>
      </c>
      <c r="B350" s="34">
        <v>50</v>
      </c>
      <c r="C350" s="36">
        <v>58</v>
      </c>
      <c r="D350" s="36">
        <v>28</v>
      </c>
      <c r="E350" s="39">
        <v>65</v>
      </c>
      <c r="F350" s="27">
        <f t="shared" si="14"/>
        <v>48.2758620689655</v>
      </c>
      <c r="G350" s="27">
        <f t="shared" si="12"/>
        <v>43.0769230769231</v>
      </c>
    </row>
    <row r="351" ht="17.1" customHeight="1" spans="1:7">
      <c r="A351" s="37" t="s">
        <v>219</v>
      </c>
      <c r="B351" s="34">
        <v>0</v>
      </c>
      <c r="C351" s="36">
        <v>8</v>
      </c>
      <c r="D351" s="36">
        <v>8</v>
      </c>
      <c r="E351" s="39">
        <v>10</v>
      </c>
      <c r="F351" s="27">
        <f t="shared" si="14"/>
        <v>100</v>
      </c>
      <c r="G351" s="27">
        <f t="shared" si="12"/>
        <v>80</v>
      </c>
    </row>
    <row r="352" ht="17.1" customHeight="1" spans="1:7">
      <c r="A352" s="37" t="s">
        <v>220</v>
      </c>
      <c r="B352" s="34">
        <v>0</v>
      </c>
      <c r="C352" s="36">
        <v>15</v>
      </c>
      <c r="D352" s="36">
        <v>15</v>
      </c>
      <c r="E352" s="39">
        <v>1</v>
      </c>
      <c r="F352" s="27">
        <f t="shared" si="14"/>
        <v>100</v>
      </c>
      <c r="G352" s="27">
        <f t="shared" ref="G352:G415" si="15">D352/E352%</f>
        <v>1500</v>
      </c>
    </row>
    <row r="353" ht="17.1" customHeight="1" spans="1:7">
      <c r="A353" s="37" t="s">
        <v>221</v>
      </c>
      <c r="B353" s="34">
        <v>0</v>
      </c>
      <c r="C353" s="36"/>
      <c r="D353" s="36"/>
      <c r="E353" s="35">
        <v>0</v>
      </c>
      <c r="F353" s="27" t="e">
        <f t="shared" si="14"/>
        <v>#DIV/0!</v>
      </c>
      <c r="G353" s="27" t="e">
        <f t="shared" si="15"/>
        <v>#DIV/0!</v>
      </c>
    </row>
    <row r="354" ht="17.1" customHeight="1" spans="1:7">
      <c r="A354" s="37" t="s">
        <v>222</v>
      </c>
      <c r="B354" s="34">
        <v>57</v>
      </c>
      <c r="C354" s="36">
        <v>58</v>
      </c>
      <c r="D354" s="36">
        <v>58</v>
      </c>
      <c r="E354" s="35">
        <v>56</v>
      </c>
      <c r="F354" s="27">
        <f t="shared" si="14"/>
        <v>100</v>
      </c>
      <c r="G354" s="27">
        <f t="shared" si="15"/>
        <v>103.571428571429</v>
      </c>
    </row>
    <row r="355" ht="17.1" customHeight="1" spans="1:7">
      <c r="A355" s="37" t="s">
        <v>223</v>
      </c>
      <c r="B355" s="34">
        <v>20</v>
      </c>
      <c r="C355" s="36">
        <v>15</v>
      </c>
      <c r="D355" s="36">
        <v>15</v>
      </c>
      <c r="E355" s="39">
        <v>21</v>
      </c>
      <c r="F355" s="27">
        <f t="shared" si="14"/>
        <v>100</v>
      </c>
      <c r="G355" s="27">
        <f t="shared" si="15"/>
        <v>71.4285714285714</v>
      </c>
    </row>
    <row r="356" ht="17.1" customHeight="1" spans="1:7">
      <c r="A356" s="37" t="s">
        <v>53</v>
      </c>
      <c r="B356" s="34">
        <v>0</v>
      </c>
      <c r="C356" s="36"/>
      <c r="D356" s="36"/>
      <c r="E356" s="39">
        <v>60</v>
      </c>
      <c r="F356" s="27" t="e">
        <f t="shared" si="14"/>
        <v>#DIV/0!</v>
      </c>
      <c r="G356" s="27">
        <f t="shared" si="15"/>
        <v>0</v>
      </c>
    </row>
    <row r="357" ht="17.1" customHeight="1" spans="1:7">
      <c r="A357" s="37" t="s">
        <v>21</v>
      </c>
      <c r="B357" s="34">
        <v>66</v>
      </c>
      <c r="C357" s="36">
        <v>81</v>
      </c>
      <c r="D357" s="36">
        <v>81</v>
      </c>
      <c r="E357" s="39">
        <v>56</v>
      </c>
      <c r="F357" s="27">
        <f t="shared" si="14"/>
        <v>100</v>
      </c>
      <c r="G357" s="27">
        <f t="shared" si="15"/>
        <v>144.642857142857</v>
      </c>
    </row>
    <row r="358" ht="17.1" customHeight="1" spans="1:7">
      <c r="A358" s="37" t="s">
        <v>224</v>
      </c>
      <c r="B358" s="34">
        <v>0</v>
      </c>
      <c r="C358" s="36"/>
      <c r="D358" s="36"/>
      <c r="E358" s="39">
        <v>79</v>
      </c>
      <c r="F358" s="27" t="e">
        <f t="shared" si="14"/>
        <v>#DIV/0!</v>
      </c>
      <c r="G358" s="27">
        <f t="shared" si="15"/>
        <v>0</v>
      </c>
    </row>
    <row r="359" ht="17.1" customHeight="1" spans="1:7">
      <c r="A359" s="33" t="s">
        <v>225</v>
      </c>
      <c r="B359" s="34">
        <v>0</v>
      </c>
      <c r="C359" s="36">
        <f>SUM(C360:C368)</f>
        <v>0</v>
      </c>
      <c r="D359" s="36">
        <f>SUM(D360:D368)</f>
        <v>0</v>
      </c>
      <c r="E359" s="39">
        <v>0</v>
      </c>
      <c r="F359" s="27" t="e">
        <f t="shared" si="14"/>
        <v>#DIV/0!</v>
      </c>
      <c r="G359" s="27" t="e">
        <f t="shared" si="15"/>
        <v>#DIV/0!</v>
      </c>
    </row>
    <row r="360" ht="17.1" customHeight="1" spans="1:7">
      <c r="A360" s="37" t="s">
        <v>12</v>
      </c>
      <c r="B360" s="34">
        <v>0</v>
      </c>
      <c r="C360" s="36"/>
      <c r="D360" s="36"/>
      <c r="E360" s="39">
        <v>0</v>
      </c>
      <c r="F360" s="27" t="e">
        <f t="shared" si="14"/>
        <v>#DIV/0!</v>
      </c>
      <c r="G360" s="27" t="e">
        <f t="shared" si="15"/>
        <v>#DIV/0!</v>
      </c>
    </row>
    <row r="361" s="2" customFormat="1" ht="17.1" customHeight="1" spans="1:7">
      <c r="A361" s="37" t="s">
        <v>13</v>
      </c>
      <c r="B361" s="34">
        <v>0</v>
      </c>
      <c r="C361" s="36"/>
      <c r="D361" s="36"/>
      <c r="E361" s="35">
        <v>0</v>
      </c>
      <c r="F361" s="27" t="e">
        <f t="shared" si="14"/>
        <v>#DIV/0!</v>
      </c>
      <c r="G361" s="27" t="e">
        <f t="shared" si="15"/>
        <v>#DIV/0!</v>
      </c>
    </row>
    <row r="362" ht="17.1" customHeight="1" spans="1:7">
      <c r="A362" s="37" t="s">
        <v>14</v>
      </c>
      <c r="B362" s="34">
        <v>0</v>
      </c>
      <c r="C362" s="36"/>
      <c r="D362" s="36"/>
      <c r="E362" s="39">
        <v>0</v>
      </c>
      <c r="F362" s="27" t="e">
        <f t="shared" si="14"/>
        <v>#DIV/0!</v>
      </c>
      <c r="G362" s="27" t="e">
        <f t="shared" si="15"/>
        <v>#DIV/0!</v>
      </c>
    </row>
    <row r="363" ht="17.1" customHeight="1" spans="1:7">
      <c r="A363" s="37" t="s">
        <v>226</v>
      </c>
      <c r="B363" s="34">
        <v>0</v>
      </c>
      <c r="C363" s="36"/>
      <c r="D363" s="36"/>
      <c r="E363" s="39">
        <v>0</v>
      </c>
      <c r="F363" s="27" t="e">
        <f t="shared" si="14"/>
        <v>#DIV/0!</v>
      </c>
      <c r="G363" s="27" t="e">
        <f t="shared" si="15"/>
        <v>#DIV/0!</v>
      </c>
    </row>
    <row r="364" ht="17.1" customHeight="1" spans="1:7">
      <c r="A364" s="37" t="s">
        <v>227</v>
      </c>
      <c r="B364" s="34">
        <v>0</v>
      </c>
      <c r="C364" s="36"/>
      <c r="D364" s="36"/>
      <c r="E364" s="39">
        <v>0</v>
      </c>
      <c r="F364" s="27" t="e">
        <f t="shared" si="14"/>
        <v>#DIV/0!</v>
      </c>
      <c r="G364" s="27" t="e">
        <f t="shared" si="15"/>
        <v>#DIV/0!</v>
      </c>
    </row>
    <row r="365" ht="17.1" customHeight="1" spans="1:7">
      <c r="A365" s="37" t="s">
        <v>228</v>
      </c>
      <c r="B365" s="34">
        <v>0</v>
      </c>
      <c r="C365" s="36"/>
      <c r="D365" s="36"/>
      <c r="E365" s="39">
        <v>0</v>
      </c>
      <c r="F365" s="27" t="e">
        <f t="shared" si="14"/>
        <v>#DIV/0!</v>
      </c>
      <c r="G365" s="27" t="e">
        <f t="shared" si="15"/>
        <v>#DIV/0!</v>
      </c>
    </row>
    <row r="366" ht="17.1" customHeight="1" spans="1:7">
      <c r="A366" s="37" t="s">
        <v>53</v>
      </c>
      <c r="B366" s="34">
        <v>0</v>
      </c>
      <c r="C366" s="36"/>
      <c r="D366" s="36"/>
      <c r="E366" s="39">
        <v>0</v>
      </c>
      <c r="F366" s="27" t="e">
        <f t="shared" si="14"/>
        <v>#DIV/0!</v>
      </c>
      <c r="G366" s="27" t="e">
        <f t="shared" si="15"/>
        <v>#DIV/0!</v>
      </c>
    </row>
    <row r="367" ht="17.1" customHeight="1" spans="1:7">
      <c r="A367" s="37" t="s">
        <v>21</v>
      </c>
      <c r="B367" s="34">
        <v>0</v>
      </c>
      <c r="C367" s="36"/>
      <c r="D367" s="36"/>
      <c r="E367" s="39">
        <v>0</v>
      </c>
      <c r="F367" s="27" t="e">
        <f t="shared" si="14"/>
        <v>#DIV/0!</v>
      </c>
      <c r="G367" s="27" t="e">
        <f t="shared" si="15"/>
        <v>#DIV/0!</v>
      </c>
    </row>
    <row r="368" ht="17.1" customHeight="1" spans="1:7">
      <c r="A368" s="37" t="s">
        <v>229</v>
      </c>
      <c r="B368" s="34">
        <v>0</v>
      </c>
      <c r="C368" s="36"/>
      <c r="D368" s="36"/>
      <c r="E368" s="39">
        <v>0</v>
      </c>
      <c r="F368" s="27" t="e">
        <f t="shared" si="14"/>
        <v>#DIV/0!</v>
      </c>
      <c r="G368" s="27" t="e">
        <f t="shared" si="15"/>
        <v>#DIV/0!</v>
      </c>
    </row>
    <row r="369" ht="17.1" customHeight="1" spans="1:7">
      <c r="A369" s="33" t="s">
        <v>230</v>
      </c>
      <c r="B369" s="34">
        <v>0</v>
      </c>
      <c r="C369" s="36">
        <f>SUM(C370:C378)</f>
        <v>0</v>
      </c>
      <c r="D369" s="36">
        <f>SUM(D370:D378)</f>
        <v>0</v>
      </c>
      <c r="E369" s="39">
        <v>0</v>
      </c>
      <c r="F369" s="27" t="e">
        <f t="shared" si="14"/>
        <v>#DIV/0!</v>
      </c>
      <c r="G369" s="27" t="e">
        <f t="shared" si="15"/>
        <v>#DIV/0!</v>
      </c>
    </row>
    <row r="370" ht="17.1" customHeight="1" spans="1:7">
      <c r="A370" s="37" t="s">
        <v>12</v>
      </c>
      <c r="B370" s="34">
        <v>0</v>
      </c>
      <c r="C370" s="36"/>
      <c r="D370" s="36"/>
      <c r="E370" s="39">
        <v>0</v>
      </c>
      <c r="F370" s="27" t="e">
        <f t="shared" si="14"/>
        <v>#DIV/0!</v>
      </c>
      <c r="G370" s="27" t="e">
        <f t="shared" si="15"/>
        <v>#DIV/0!</v>
      </c>
    </row>
    <row r="371" ht="17.1" customHeight="1" spans="1:7">
      <c r="A371" s="37" t="s">
        <v>13</v>
      </c>
      <c r="B371" s="34">
        <v>0</v>
      </c>
      <c r="C371" s="36"/>
      <c r="D371" s="36"/>
      <c r="E371" s="39">
        <v>0</v>
      </c>
      <c r="F371" s="27" t="e">
        <f t="shared" si="14"/>
        <v>#DIV/0!</v>
      </c>
      <c r="G371" s="27" t="e">
        <f t="shared" si="15"/>
        <v>#DIV/0!</v>
      </c>
    </row>
    <row r="372" ht="17.1" customHeight="1" spans="1:7">
      <c r="A372" s="37" t="s">
        <v>14</v>
      </c>
      <c r="B372" s="34">
        <v>0</v>
      </c>
      <c r="C372" s="36"/>
      <c r="D372" s="36"/>
      <c r="E372" s="39">
        <v>0</v>
      </c>
      <c r="F372" s="27" t="e">
        <f t="shared" si="14"/>
        <v>#DIV/0!</v>
      </c>
      <c r="G372" s="27" t="e">
        <f t="shared" si="15"/>
        <v>#DIV/0!</v>
      </c>
    </row>
    <row r="373" ht="17.1" customHeight="1" spans="1:7">
      <c r="A373" s="37" t="s">
        <v>231</v>
      </c>
      <c r="B373" s="34">
        <v>0</v>
      </c>
      <c r="C373" s="36"/>
      <c r="D373" s="36"/>
      <c r="E373" s="39">
        <v>0</v>
      </c>
      <c r="F373" s="27" t="e">
        <f t="shared" si="14"/>
        <v>#DIV/0!</v>
      </c>
      <c r="G373" s="27" t="e">
        <f t="shared" si="15"/>
        <v>#DIV/0!</v>
      </c>
    </row>
    <row r="374" ht="17.1" customHeight="1" spans="1:7">
      <c r="A374" s="37" t="s">
        <v>232</v>
      </c>
      <c r="B374" s="34">
        <v>0</v>
      </c>
      <c r="C374" s="36"/>
      <c r="D374" s="36"/>
      <c r="E374" s="35">
        <v>0</v>
      </c>
      <c r="F374" s="27" t="e">
        <f t="shared" si="14"/>
        <v>#DIV/0!</v>
      </c>
      <c r="G374" s="27" t="e">
        <f t="shared" si="15"/>
        <v>#DIV/0!</v>
      </c>
    </row>
    <row r="375" ht="17.1" customHeight="1" spans="1:7">
      <c r="A375" s="37" t="s">
        <v>233</v>
      </c>
      <c r="B375" s="34">
        <v>0</v>
      </c>
      <c r="C375" s="36"/>
      <c r="D375" s="36"/>
      <c r="E375" s="39">
        <v>0</v>
      </c>
      <c r="F375" s="27" t="e">
        <f t="shared" si="14"/>
        <v>#DIV/0!</v>
      </c>
      <c r="G375" s="27" t="e">
        <f t="shared" si="15"/>
        <v>#DIV/0!</v>
      </c>
    </row>
    <row r="376" ht="17.1" customHeight="1" spans="1:7">
      <c r="A376" s="37" t="s">
        <v>53</v>
      </c>
      <c r="B376" s="34">
        <v>0</v>
      </c>
      <c r="C376" s="36"/>
      <c r="D376" s="36"/>
      <c r="E376" s="39">
        <v>0</v>
      </c>
      <c r="F376" s="27" t="e">
        <f t="shared" si="14"/>
        <v>#DIV/0!</v>
      </c>
      <c r="G376" s="27" t="e">
        <f t="shared" si="15"/>
        <v>#DIV/0!</v>
      </c>
    </row>
    <row r="377" ht="17.1" customHeight="1" spans="1:7">
      <c r="A377" s="37" t="s">
        <v>21</v>
      </c>
      <c r="B377" s="34">
        <v>0</v>
      </c>
      <c r="C377" s="36"/>
      <c r="D377" s="36"/>
      <c r="E377" s="39">
        <v>0</v>
      </c>
      <c r="F377" s="27" t="e">
        <f t="shared" si="14"/>
        <v>#DIV/0!</v>
      </c>
      <c r="G377" s="27" t="e">
        <f t="shared" si="15"/>
        <v>#DIV/0!</v>
      </c>
    </row>
    <row r="378" ht="17.1" customHeight="1" spans="1:7">
      <c r="A378" s="37" t="s">
        <v>234</v>
      </c>
      <c r="B378" s="34">
        <v>0</v>
      </c>
      <c r="C378" s="36"/>
      <c r="D378" s="36"/>
      <c r="E378" s="39">
        <v>0</v>
      </c>
      <c r="F378" s="27" t="e">
        <f t="shared" si="14"/>
        <v>#DIV/0!</v>
      </c>
      <c r="G378" s="27" t="e">
        <f t="shared" si="15"/>
        <v>#DIV/0!</v>
      </c>
    </row>
    <row r="379" ht="17.1" customHeight="1" spans="1:7">
      <c r="A379" s="33" t="s">
        <v>235</v>
      </c>
      <c r="B379" s="34">
        <v>507</v>
      </c>
      <c r="C379" s="36">
        <f>SUM(C380:C386)</f>
        <v>200</v>
      </c>
      <c r="D379" s="36">
        <f>SUM(D380:D386)</f>
        <v>200</v>
      </c>
      <c r="E379" s="39">
        <v>587</v>
      </c>
      <c r="F379" s="27">
        <f t="shared" si="14"/>
        <v>100</v>
      </c>
      <c r="G379" s="27">
        <f t="shared" si="15"/>
        <v>34.0715502555366</v>
      </c>
    </row>
    <row r="380" ht="17.1" customHeight="1" spans="1:7">
      <c r="A380" s="37" t="s">
        <v>12</v>
      </c>
      <c r="B380" s="34">
        <v>134</v>
      </c>
      <c r="C380" s="36">
        <v>138</v>
      </c>
      <c r="D380" s="36">
        <v>138</v>
      </c>
      <c r="E380" s="39">
        <v>143</v>
      </c>
      <c r="F380" s="27">
        <f t="shared" si="14"/>
        <v>100</v>
      </c>
      <c r="G380" s="27">
        <f t="shared" si="15"/>
        <v>96.5034965034965</v>
      </c>
    </row>
    <row r="381" ht="17.1" customHeight="1" spans="1:7">
      <c r="A381" s="37" t="s">
        <v>13</v>
      </c>
      <c r="B381" s="34">
        <v>0</v>
      </c>
      <c r="C381" s="36"/>
      <c r="D381" s="36"/>
      <c r="E381" s="39">
        <v>0</v>
      </c>
      <c r="F381" s="27" t="e">
        <f t="shared" si="14"/>
        <v>#DIV/0!</v>
      </c>
      <c r="G381" s="27" t="e">
        <f t="shared" si="15"/>
        <v>#DIV/0!</v>
      </c>
    </row>
    <row r="382" ht="17.1" customHeight="1" spans="1:7">
      <c r="A382" s="37" t="s">
        <v>14</v>
      </c>
      <c r="B382" s="34">
        <v>0</v>
      </c>
      <c r="C382" s="36"/>
      <c r="D382" s="36"/>
      <c r="E382" s="39">
        <v>0</v>
      </c>
      <c r="F382" s="27" t="e">
        <f t="shared" si="14"/>
        <v>#DIV/0!</v>
      </c>
      <c r="G382" s="27" t="e">
        <f t="shared" si="15"/>
        <v>#DIV/0!</v>
      </c>
    </row>
    <row r="383" ht="17.1" customHeight="1" spans="1:7">
      <c r="A383" s="37" t="s">
        <v>236</v>
      </c>
      <c r="B383" s="34">
        <v>300</v>
      </c>
      <c r="C383" s="36"/>
      <c r="D383" s="36"/>
      <c r="E383" s="39">
        <v>365</v>
      </c>
      <c r="F383" s="27" t="e">
        <f t="shared" si="14"/>
        <v>#DIV/0!</v>
      </c>
      <c r="G383" s="27">
        <f t="shared" si="15"/>
        <v>0</v>
      </c>
    </row>
    <row r="384" ht="17.1" customHeight="1" spans="1:7">
      <c r="A384" s="37" t="s">
        <v>237</v>
      </c>
      <c r="B384" s="34">
        <v>73</v>
      </c>
      <c r="C384" s="36">
        <v>57</v>
      </c>
      <c r="D384" s="36">
        <v>57</v>
      </c>
      <c r="E384" s="39">
        <v>79</v>
      </c>
      <c r="F384" s="27">
        <f t="shared" si="14"/>
        <v>100</v>
      </c>
      <c r="G384" s="27">
        <f t="shared" si="15"/>
        <v>72.1518987341772</v>
      </c>
    </row>
    <row r="385" ht="17.1" customHeight="1" spans="1:7">
      <c r="A385" s="37" t="s">
        <v>21</v>
      </c>
      <c r="B385" s="34">
        <v>0</v>
      </c>
      <c r="C385" s="36"/>
      <c r="D385" s="36"/>
      <c r="E385" s="39">
        <v>0</v>
      </c>
      <c r="F385" s="27" t="e">
        <f t="shared" si="14"/>
        <v>#DIV/0!</v>
      </c>
      <c r="G385" s="27" t="e">
        <f t="shared" si="15"/>
        <v>#DIV/0!</v>
      </c>
    </row>
    <row r="386" ht="17.1" customHeight="1" spans="1:7">
      <c r="A386" s="37" t="s">
        <v>238</v>
      </c>
      <c r="B386" s="34">
        <v>0</v>
      </c>
      <c r="C386" s="36">
        <v>5</v>
      </c>
      <c r="D386" s="36">
        <v>5</v>
      </c>
      <c r="E386" s="39">
        <v>0</v>
      </c>
      <c r="F386" s="27">
        <f t="shared" si="14"/>
        <v>100</v>
      </c>
      <c r="G386" s="27" t="e">
        <f t="shared" si="15"/>
        <v>#DIV/0!</v>
      </c>
    </row>
    <row r="387" ht="17.1" customHeight="1" spans="1:7">
      <c r="A387" s="33" t="s">
        <v>239</v>
      </c>
      <c r="B387" s="34">
        <v>0</v>
      </c>
      <c r="C387" s="36">
        <f>SUM(C388:C392)</f>
        <v>0</v>
      </c>
      <c r="D387" s="36">
        <f>SUM(D388:D392)</f>
        <v>0</v>
      </c>
      <c r="E387" s="39">
        <v>0</v>
      </c>
      <c r="F387" s="27" t="e">
        <f t="shared" si="14"/>
        <v>#DIV/0!</v>
      </c>
      <c r="G387" s="27" t="e">
        <f t="shared" si="15"/>
        <v>#DIV/0!</v>
      </c>
    </row>
    <row r="388" ht="17.1" customHeight="1" spans="1:7">
      <c r="A388" s="37" t="s">
        <v>12</v>
      </c>
      <c r="B388" s="34">
        <v>0</v>
      </c>
      <c r="C388" s="36"/>
      <c r="D388" s="36"/>
      <c r="E388" s="39">
        <v>0</v>
      </c>
      <c r="F388" s="27" t="e">
        <f t="shared" si="14"/>
        <v>#DIV/0!</v>
      </c>
      <c r="G388" s="27" t="e">
        <f t="shared" si="15"/>
        <v>#DIV/0!</v>
      </c>
    </row>
    <row r="389" ht="17.1" customHeight="1" spans="1:7">
      <c r="A389" s="37" t="s">
        <v>13</v>
      </c>
      <c r="B389" s="34">
        <v>0</v>
      </c>
      <c r="C389" s="36"/>
      <c r="D389" s="36"/>
      <c r="E389" s="39">
        <v>0</v>
      </c>
      <c r="F389" s="27" t="e">
        <f t="shared" si="14"/>
        <v>#DIV/0!</v>
      </c>
      <c r="G389" s="27" t="e">
        <f t="shared" si="15"/>
        <v>#DIV/0!</v>
      </c>
    </row>
    <row r="390" ht="17.1" customHeight="1" spans="1:7">
      <c r="A390" s="37" t="s">
        <v>53</v>
      </c>
      <c r="B390" s="34">
        <v>0</v>
      </c>
      <c r="C390" s="36"/>
      <c r="D390" s="36"/>
      <c r="E390" s="39">
        <v>0</v>
      </c>
      <c r="F390" s="27" t="e">
        <f t="shared" si="14"/>
        <v>#DIV/0!</v>
      </c>
      <c r="G390" s="27" t="e">
        <f t="shared" si="15"/>
        <v>#DIV/0!</v>
      </c>
    </row>
    <row r="391" ht="17.1" customHeight="1" spans="1:7">
      <c r="A391" s="37" t="s">
        <v>240</v>
      </c>
      <c r="B391" s="34">
        <v>0</v>
      </c>
      <c r="C391" s="36"/>
      <c r="D391" s="36"/>
      <c r="E391" s="39">
        <v>0</v>
      </c>
      <c r="F391" s="27" t="e">
        <f t="shared" si="14"/>
        <v>#DIV/0!</v>
      </c>
      <c r="G391" s="27" t="e">
        <f t="shared" si="15"/>
        <v>#DIV/0!</v>
      </c>
    </row>
    <row r="392" ht="17.1" customHeight="1" spans="1:7">
      <c r="A392" s="37" t="s">
        <v>241</v>
      </c>
      <c r="B392" s="34">
        <v>0</v>
      </c>
      <c r="C392" s="36"/>
      <c r="D392" s="36"/>
      <c r="E392" s="39">
        <v>0</v>
      </c>
      <c r="F392" s="27" t="e">
        <f t="shared" si="14"/>
        <v>#DIV/0!</v>
      </c>
      <c r="G392" s="27" t="e">
        <f t="shared" si="15"/>
        <v>#DIV/0!</v>
      </c>
    </row>
    <row r="393" s="2" customFormat="1" ht="17.1" customHeight="1" spans="1:7">
      <c r="A393" s="33" t="s">
        <v>242</v>
      </c>
      <c r="B393" s="36">
        <f>SUM(B394:B395)</f>
        <v>0</v>
      </c>
      <c r="C393" s="36">
        <f>SUM(C394:C395)</f>
        <v>64</v>
      </c>
      <c r="D393" s="36">
        <f>SUM(D394:D395)</f>
        <v>0</v>
      </c>
      <c r="E393" s="39">
        <v>0</v>
      </c>
      <c r="F393" s="27">
        <f t="shared" si="14"/>
        <v>0</v>
      </c>
      <c r="G393" s="27" t="e">
        <f t="shared" si="15"/>
        <v>#DIV/0!</v>
      </c>
    </row>
    <row r="394" ht="17.1" customHeight="1" spans="1:7">
      <c r="A394" s="37" t="s">
        <v>243</v>
      </c>
      <c r="B394" s="34">
        <v>0</v>
      </c>
      <c r="C394" s="36"/>
      <c r="D394" s="36"/>
      <c r="E394" s="39">
        <v>0</v>
      </c>
      <c r="F394" s="27" t="e">
        <f t="shared" si="14"/>
        <v>#DIV/0!</v>
      </c>
      <c r="G394" s="27" t="e">
        <f t="shared" si="15"/>
        <v>#DIV/0!</v>
      </c>
    </row>
    <row r="395" ht="17.1" customHeight="1" spans="1:7">
      <c r="A395" s="37" t="s">
        <v>244</v>
      </c>
      <c r="B395" s="34"/>
      <c r="C395" s="36">
        <v>64</v>
      </c>
      <c r="D395" s="36"/>
      <c r="E395" s="39">
        <v>0</v>
      </c>
      <c r="F395" s="27">
        <f t="shared" si="14"/>
        <v>0</v>
      </c>
      <c r="G395" s="27" t="e">
        <f t="shared" si="15"/>
        <v>#DIV/0!</v>
      </c>
    </row>
    <row r="396" s="4" customFormat="1" ht="17.1" customHeight="1" spans="1:7">
      <c r="A396" s="43" t="s">
        <v>245</v>
      </c>
      <c r="B396" s="44">
        <v>161084</v>
      </c>
      <c r="C396" s="45">
        <f>SUM(C397,C402,C409,C415,C421,C425,C429,C433,C439,C446)</f>
        <v>188022</v>
      </c>
      <c r="D396" s="45">
        <f>SUM(D397,D402,D409,D415,D421,D425,D429,D433,D439,D446)</f>
        <v>180310</v>
      </c>
      <c r="E396" s="46">
        <v>179102</v>
      </c>
      <c r="F396" s="47">
        <f t="shared" si="14"/>
        <v>95.8983523204731</v>
      </c>
      <c r="G396" s="47">
        <f t="shared" si="15"/>
        <v>100.674475996918</v>
      </c>
    </row>
    <row r="397" ht="17.1" customHeight="1" spans="1:7">
      <c r="A397" s="33" t="s">
        <v>246</v>
      </c>
      <c r="B397" s="34">
        <v>1324</v>
      </c>
      <c r="C397" s="36">
        <f>SUM(C398:C401)</f>
        <v>2058</v>
      </c>
      <c r="D397" s="36">
        <f>SUM(D398:D401)</f>
        <v>1919</v>
      </c>
      <c r="E397" s="39">
        <v>3190</v>
      </c>
      <c r="F397" s="27">
        <f t="shared" si="14"/>
        <v>93.245869776482</v>
      </c>
      <c r="G397" s="27">
        <f t="shared" si="15"/>
        <v>60.1567398119122</v>
      </c>
    </row>
    <row r="398" ht="17.1" customHeight="1" spans="1:7">
      <c r="A398" s="37" t="s">
        <v>12</v>
      </c>
      <c r="B398" s="34">
        <v>391</v>
      </c>
      <c r="C398" s="36">
        <v>371</v>
      </c>
      <c r="D398" s="36">
        <v>371</v>
      </c>
      <c r="E398" s="39">
        <v>395</v>
      </c>
      <c r="F398" s="27">
        <f t="shared" si="14"/>
        <v>100</v>
      </c>
      <c r="G398" s="27">
        <f t="shared" si="15"/>
        <v>93.9240506329114</v>
      </c>
    </row>
    <row r="399" ht="17.1" customHeight="1" spans="1:7">
      <c r="A399" s="37" t="s">
        <v>13</v>
      </c>
      <c r="B399" s="34">
        <v>0</v>
      </c>
      <c r="C399" s="36"/>
      <c r="D399" s="36"/>
      <c r="E399" s="39">
        <v>0</v>
      </c>
      <c r="F399" s="27" t="e">
        <f t="shared" si="14"/>
        <v>#DIV/0!</v>
      </c>
      <c r="G399" s="27" t="e">
        <f t="shared" si="15"/>
        <v>#DIV/0!</v>
      </c>
    </row>
    <row r="400" ht="17.1" customHeight="1" spans="1:7">
      <c r="A400" s="37" t="s">
        <v>14</v>
      </c>
      <c r="B400" s="34">
        <v>0</v>
      </c>
      <c r="C400" s="36"/>
      <c r="D400" s="36"/>
      <c r="E400" s="39">
        <v>0</v>
      </c>
      <c r="F400" s="27" t="e">
        <f t="shared" si="14"/>
        <v>#DIV/0!</v>
      </c>
      <c r="G400" s="27" t="e">
        <f t="shared" si="15"/>
        <v>#DIV/0!</v>
      </c>
    </row>
    <row r="401" ht="17.1" customHeight="1" spans="1:7">
      <c r="A401" s="37" t="s">
        <v>247</v>
      </c>
      <c r="B401" s="34">
        <v>933</v>
      </c>
      <c r="C401" s="36">
        <v>1687</v>
      </c>
      <c r="D401" s="36">
        <v>1548</v>
      </c>
      <c r="E401" s="39">
        <v>2795</v>
      </c>
      <c r="F401" s="27">
        <f t="shared" si="14"/>
        <v>91.7605216360403</v>
      </c>
      <c r="G401" s="27">
        <f t="shared" si="15"/>
        <v>55.3846153846154</v>
      </c>
    </row>
    <row r="402" ht="17.1" customHeight="1" spans="1:7">
      <c r="A402" s="33" t="s">
        <v>248</v>
      </c>
      <c r="B402" s="34">
        <v>143126</v>
      </c>
      <c r="C402" s="36">
        <f>SUM(C403:C408)</f>
        <v>170387</v>
      </c>
      <c r="D402" s="36">
        <f>SUM(D403:D408)</f>
        <v>164210</v>
      </c>
      <c r="E402" s="39">
        <v>158886</v>
      </c>
      <c r="F402" s="27">
        <f t="shared" si="14"/>
        <v>96.3747234237354</v>
      </c>
      <c r="G402" s="27">
        <f t="shared" si="15"/>
        <v>103.350830154954</v>
      </c>
    </row>
    <row r="403" ht="17.1" customHeight="1" spans="1:7">
      <c r="A403" s="37" t="s">
        <v>249</v>
      </c>
      <c r="B403" s="34">
        <v>3173</v>
      </c>
      <c r="C403" s="36">
        <v>5194</v>
      </c>
      <c r="D403" s="36">
        <v>5184</v>
      </c>
      <c r="E403" s="39">
        <v>6280</v>
      </c>
      <c r="F403" s="27">
        <f t="shared" si="14"/>
        <v>99.8074701578745</v>
      </c>
      <c r="G403" s="27">
        <f t="shared" si="15"/>
        <v>82.5477707006369</v>
      </c>
    </row>
    <row r="404" ht="17.1" customHeight="1" spans="1:7">
      <c r="A404" s="37" t="s">
        <v>250</v>
      </c>
      <c r="B404" s="34">
        <v>74226</v>
      </c>
      <c r="C404" s="36">
        <v>90948</v>
      </c>
      <c r="D404" s="36">
        <v>86821</v>
      </c>
      <c r="E404" s="39">
        <v>78657</v>
      </c>
      <c r="F404" s="27">
        <f t="shared" si="14"/>
        <v>95.4622421603554</v>
      </c>
      <c r="G404" s="27">
        <f t="shared" si="15"/>
        <v>110.379241516966</v>
      </c>
    </row>
    <row r="405" ht="17.1" customHeight="1" spans="1:7">
      <c r="A405" s="37" t="s">
        <v>251</v>
      </c>
      <c r="B405" s="34">
        <v>45528</v>
      </c>
      <c r="C405" s="36">
        <v>44887</v>
      </c>
      <c r="D405" s="36">
        <v>44887</v>
      </c>
      <c r="E405" s="39">
        <v>44544</v>
      </c>
      <c r="F405" s="27">
        <f t="shared" si="14"/>
        <v>100</v>
      </c>
      <c r="G405" s="27">
        <f t="shared" si="15"/>
        <v>100.770025143678</v>
      </c>
    </row>
    <row r="406" ht="17.1" customHeight="1" spans="1:7">
      <c r="A406" s="37" t="s">
        <v>252</v>
      </c>
      <c r="B406" s="34">
        <v>20175</v>
      </c>
      <c r="C406" s="36">
        <v>28317</v>
      </c>
      <c r="D406" s="36">
        <v>26277</v>
      </c>
      <c r="E406" s="35">
        <v>29333</v>
      </c>
      <c r="F406" s="27">
        <f t="shared" si="14"/>
        <v>92.7958470176926</v>
      </c>
      <c r="G406" s="27">
        <f t="shared" si="15"/>
        <v>89.5816997920431</v>
      </c>
    </row>
    <row r="407" ht="17.1" customHeight="1" spans="1:7">
      <c r="A407" s="37" t="s">
        <v>253</v>
      </c>
      <c r="B407" s="34">
        <v>0</v>
      </c>
      <c r="C407" s="36"/>
      <c r="D407" s="36"/>
      <c r="E407" s="39">
        <v>0</v>
      </c>
      <c r="F407" s="27" t="e">
        <f t="shared" si="14"/>
        <v>#DIV/0!</v>
      </c>
      <c r="G407" s="27" t="e">
        <f t="shared" si="15"/>
        <v>#DIV/0!</v>
      </c>
    </row>
    <row r="408" ht="17.1" customHeight="1" spans="1:7">
      <c r="A408" s="37" t="s">
        <v>254</v>
      </c>
      <c r="B408" s="34">
        <v>24</v>
      </c>
      <c r="C408" s="36">
        <v>1041</v>
      </c>
      <c r="D408" s="36">
        <v>1041</v>
      </c>
      <c r="E408" s="39">
        <v>72</v>
      </c>
      <c r="F408" s="27">
        <f t="shared" ref="F408:F471" si="16">D408/C408%</f>
        <v>100</v>
      </c>
      <c r="G408" s="27">
        <f t="shared" si="15"/>
        <v>1445.83333333333</v>
      </c>
    </row>
    <row r="409" s="2" customFormat="1" ht="17.1" customHeight="1" spans="1:7">
      <c r="A409" s="33" t="s">
        <v>255</v>
      </c>
      <c r="B409" s="34">
        <v>14176</v>
      </c>
      <c r="C409" s="36">
        <f>SUM(C410:C414)</f>
        <v>12862</v>
      </c>
      <c r="D409" s="36">
        <f>SUM(D410:D414)</f>
        <v>11790</v>
      </c>
      <c r="E409" s="39">
        <v>14540</v>
      </c>
      <c r="F409" s="27">
        <f t="shared" si="16"/>
        <v>91.6653708598974</v>
      </c>
      <c r="G409" s="27">
        <f t="shared" si="15"/>
        <v>81.0866574965612</v>
      </c>
    </row>
    <row r="410" ht="17.1" customHeight="1" spans="1:7">
      <c r="A410" s="37" t="s">
        <v>256</v>
      </c>
      <c r="B410" s="34">
        <v>0</v>
      </c>
      <c r="C410" s="36"/>
      <c r="D410" s="36"/>
      <c r="E410" s="39">
        <v>0</v>
      </c>
      <c r="F410" s="27" t="e">
        <f t="shared" si="16"/>
        <v>#DIV/0!</v>
      </c>
      <c r="G410" s="27" t="e">
        <f t="shared" si="15"/>
        <v>#DIV/0!</v>
      </c>
    </row>
    <row r="411" ht="17.1" customHeight="1" spans="1:7">
      <c r="A411" s="37" t="s">
        <v>257</v>
      </c>
      <c r="B411" s="34">
        <v>14176</v>
      </c>
      <c r="C411" s="36">
        <v>12680</v>
      </c>
      <c r="D411" s="36">
        <v>11682</v>
      </c>
      <c r="E411" s="39">
        <v>14198</v>
      </c>
      <c r="F411" s="27">
        <f t="shared" si="16"/>
        <v>92.1293375394322</v>
      </c>
      <c r="G411" s="27">
        <f t="shared" si="15"/>
        <v>82.2791942527117</v>
      </c>
    </row>
    <row r="412" ht="17.1" customHeight="1" spans="1:7">
      <c r="A412" s="37" t="s">
        <v>258</v>
      </c>
      <c r="B412" s="34">
        <v>0</v>
      </c>
      <c r="C412" s="36"/>
      <c r="D412" s="36"/>
      <c r="E412" s="39">
        <v>2</v>
      </c>
      <c r="F412" s="27" t="e">
        <f t="shared" si="16"/>
        <v>#DIV/0!</v>
      </c>
      <c r="G412" s="27">
        <f t="shared" si="15"/>
        <v>0</v>
      </c>
    </row>
    <row r="413" ht="17.1" customHeight="1" spans="1:7">
      <c r="A413" s="37" t="s">
        <v>259</v>
      </c>
      <c r="B413" s="34">
        <v>0</v>
      </c>
      <c r="C413" s="36"/>
      <c r="D413" s="36"/>
      <c r="E413" s="39">
        <v>320</v>
      </c>
      <c r="F413" s="27" t="e">
        <f t="shared" si="16"/>
        <v>#DIV/0!</v>
      </c>
      <c r="G413" s="27">
        <f t="shared" si="15"/>
        <v>0</v>
      </c>
    </row>
    <row r="414" ht="17.1" customHeight="1" spans="1:7">
      <c r="A414" s="37" t="s">
        <v>260</v>
      </c>
      <c r="B414" s="34">
        <v>0</v>
      </c>
      <c r="C414" s="36">
        <v>182</v>
      </c>
      <c r="D414" s="36">
        <v>108</v>
      </c>
      <c r="E414" s="39">
        <v>20</v>
      </c>
      <c r="F414" s="27">
        <f t="shared" si="16"/>
        <v>59.3406593406593</v>
      </c>
      <c r="G414" s="27">
        <f t="shared" si="15"/>
        <v>540</v>
      </c>
    </row>
    <row r="415" ht="17.1" customHeight="1" spans="1:7">
      <c r="A415" s="33" t="s">
        <v>261</v>
      </c>
      <c r="B415" s="34">
        <v>0</v>
      </c>
      <c r="C415" s="36">
        <f>SUM(C416:C420)</f>
        <v>0</v>
      </c>
      <c r="D415" s="36">
        <f>SUM(D416:D420)</f>
        <v>0</v>
      </c>
      <c r="E415" s="39">
        <v>0</v>
      </c>
      <c r="F415" s="27" t="e">
        <f t="shared" si="16"/>
        <v>#DIV/0!</v>
      </c>
      <c r="G415" s="27" t="e">
        <f t="shared" si="15"/>
        <v>#DIV/0!</v>
      </c>
    </row>
    <row r="416" ht="17.1" customHeight="1" spans="1:7">
      <c r="A416" s="37" t="s">
        <v>262</v>
      </c>
      <c r="B416" s="34">
        <v>0</v>
      </c>
      <c r="C416" s="36"/>
      <c r="D416" s="36"/>
      <c r="E416" s="39">
        <v>0</v>
      </c>
      <c r="F416" s="27" t="e">
        <f t="shared" si="16"/>
        <v>#DIV/0!</v>
      </c>
      <c r="G416" s="27" t="e">
        <f t="shared" ref="G416:G479" si="17">D416/E416%</f>
        <v>#DIV/0!</v>
      </c>
    </row>
    <row r="417" ht="17.1" customHeight="1" spans="1:7">
      <c r="A417" s="37" t="s">
        <v>263</v>
      </c>
      <c r="B417" s="34">
        <v>0</v>
      </c>
      <c r="C417" s="36"/>
      <c r="D417" s="36"/>
      <c r="E417" s="39">
        <v>0</v>
      </c>
      <c r="F417" s="27" t="e">
        <f t="shared" si="16"/>
        <v>#DIV/0!</v>
      </c>
      <c r="G417" s="27" t="e">
        <f t="shared" si="17"/>
        <v>#DIV/0!</v>
      </c>
    </row>
    <row r="418" ht="17.1" customHeight="1" spans="1:7">
      <c r="A418" s="37" t="s">
        <v>264</v>
      </c>
      <c r="B418" s="34">
        <v>0</v>
      </c>
      <c r="C418" s="36"/>
      <c r="D418" s="36"/>
      <c r="E418" s="39">
        <v>0</v>
      </c>
      <c r="F418" s="27" t="e">
        <f t="shared" si="16"/>
        <v>#DIV/0!</v>
      </c>
      <c r="G418" s="27" t="e">
        <f t="shared" si="17"/>
        <v>#DIV/0!</v>
      </c>
    </row>
    <row r="419" ht="17.1" customHeight="1" spans="1:7">
      <c r="A419" s="37" t="s">
        <v>265</v>
      </c>
      <c r="B419" s="34">
        <v>0</v>
      </c>
      <c r="C419" s="36"/>
      <c r="D419" s="36"/>
      <c r="E419" s="39">
        <v>0</v>
      </c>
      <c r="F419" s="27" t="e">
        <f t="shared" si="16"/>
        <v>#DIV/0!</v>
      </c>
      <c r="G419" s="27" t="e">
        <f t="shared" si="17"/>
        <v>#DIV/0!</v>
      </c>
    </row>
    <row r="420" ht="17.1" customHeight="1" spans="1:7">
      <c r="A420" s="37" t="s">
        <v>266</v>
      </c>
      <c r="B420" s="34">
        <v>0</v>
      </c>
      <c r="C420" s="36"/>
      <c r="D420" s="36"/>
      <c r="E420" s="35">
        <v>0</v>
      </c>
      <c r="F420" s="27" t="e">
        <f t="shared" si="16"/>
        <v>#DIV/0!</v>
      </c>
      <c r="G420" s="27" t="e">
        <f t="shared" si="17"/>
        <v>#DIV/0!</v>
      </c>
    </row>
    <row r="421" ht="17.1" customHeight="1" spans="1:7">
      <c r="A421" s="33" t="s">
        <v>267</v>
      </c>
      <c r="B421" s="34">
        <v>0</v>
      </c>
      <c r="C421" s="36">
        <f>SUM(C422:C424)</f>
        <v>0</v>
      </c>
      <c r="D421" s="36">
        <f>SUM(D422:D424)</f>
        <v>0</v>
      </c>
      <c r="E421" s="35">
        <v>0</v>
      </c>
      <c r="F421" s="27" t="e">
        <f t="shared" si="16"/>
        <v>#DIV/0!</v>
      </c>
      <c r="G421" s="27" t="e">
        <f t="shared" si="17"/>
        <v>#DIV/0!</v>
      </c>
    </row>
    <row r="422" ht="17.1" customHeight="1" spans="1:7">
      <c r="A422" s="37" t="s">
        <v>268</v>
      </c>
      <c r="B422" s="34">
        <v>0</v>
      </c>
      <c r="C422" s="36"/>
      <c r="D422" s="36"/>
      <c r="E422" s="39">
        <v>0</v>
      </c>
      <c r="F422" s="27" t="e">
        <f t="shared" si="16"/>
        <v>#DIV/0!</v>
      </c>
      <c r="G422" s="27" t="e">
        <f t="shared" si="17"/>
        <v>#DIV/0!</v>
      </c>
    </row>
    <row r="423" ht="17.1" customHeight="1" spans="1:7">
      <c r="A423" s="37" t="s">
        <v>269</v>
      </c>
      <c r="B423" s="34">
        <v>0</v>
      </c>
      <c r="C423" s="36"/>
      <c r="D423" s="36"/>
      <c r="E423" s="39">
        <v>0</v>
      </c>
      <c r="F423" s="27" t="e">
        <f t="shared" si="16"/>
        <v>#DIV/0!</v>
      </c>
      <c r="G423" s="27" t="e">
        <f t="shared" si="17"/>
        <v>#DIV/0!</v>
      </c>
    </row>
    <row r="424" ht="17.1" customHeight="1" spans="1:7">
      <c r="A424" s="37" t="s">
        <v>270</v>
      </c>
      <c r="B424" s="34">
        <v>0</v>
      </c>
      <c r="C424" s="36"/>
      <c r="D424" s="36"/>
      <c r="E424" s="39">
        <v>0</v>
      </c>
      <c r="F424" s="27" t="e">
        <f t="shared" si="16"/>
        <v>#DIV/0!</v>
      </c>
      <c r="G424" s="27" t="e">
        <f t="shared" si="17"/>
        <v>#DIV/0!</v>
      </c>
    </row>
    <row r="425" ht="17.1" customHeight="1" spans="1:7">
      <c r="A425" s="33" t="s">
        <v>271</v>
      </c>
      <c r="B425" s="34">
        <v>0</v>
      </c>
      <c r="C425" s="36">
        <f>SUM(C426:C428)</f>
        <v>0</v>
      </c>
      <c r="D425" s="36">
        <f>SUM(D426:D428)</f>
        <v>0</v>
      </c>
      <c r="E425" s="39">
        <v>0</v>
      </c>
      <c r="F425" s="27" t="e">
        <f t="shared" si="16"/>
        <v>#DIV/0!</v>
      </c>
      <c r="G425" s="27" t="e">
        <f t="shared" si="17"/>
        <v>#DIV/0!</v>
      </c>
    </row>
    <row r="426" ht="17.1" customHeight="1" spans="1:7">
      <c r="A426" s="37" t="s">
        <v>272</v>
      </c>
      <c r="B426" s="34">
        <v>0</v>
      </c>
      <c r="C426" s="36"/>
      <c r="D426" s="36"/>
      <c r="E426" s="39">
        <v>0</v>
      </c>
      <c r="F426" s="27" t="e">
        <f t="shared" si="16"/>
        <v>#DIV/0!</v>
      </c>
      <c r="G426" s="27" t="e">
        <f t="shared" si="17"/>
        <v>#DIV/0!</v>
      </c>
    </row>
    <row r="427" s="2" customFormat="1" ht="17.1" customHeight="1" spans="1:7">
      <c r="A427" s="37" t="s">
        <v>273</v>
      </c>
      <c r="B427" s="34">
        <v>0</v>
      </c>
      <c r="C427" s="36"/>
      <c r="D427" s="36"/>
      <c r="E427" s="39">
        <v>0</v>
      </c>
      <c r="F427" s="27" t="e">
        <f t="shared" si="16"/>
        <v>#DIV/0!</v>
      </c>
      <c r="G427" s="27" t="e">
        <f t="shared" si="17"/>
        <v>#DIV/0!</v>
      </c>
    </row>
    <row r="428" ht="17.1" customHeight="1" spans="1:7">
      <c r="A428" s="37" t="s">
        <v>274</v>
      </c>
      <c r="B428" s="34">
        <v>0</v>
      </c>
      <c r="C428" s="36"/>
      <c r="D428" s="36"/>
      <c r="E428" s="39">
        <v>0</v>
      </c>
      <c r="F428" s="27" t="e">
        <f t="shared" si="16"/>
        <v>#DIV/0!</v>
      </c>
      <c r="G428" s="27" t="e">
        <f t="shared" si="17"/>
        <v>#DIV/0!</v>
      </c>
    </row>
    <row r="429" ht="17.1" customHeight="1" spans="1:7">
      <c r="A429" s="33" t="s">
        <v>275</v>
      </c>
      <c r="B429" s="34">
        <v>406</v>
      </c>
      <c r="C429" s="36">
        <f>SUM(C430:C432)</f>
        <v>494</v>
      </c>
      <c r="D429" s="36">
        <f>SUM(D430:D432)</f>
        <v>394</v>
      </c>
      <c r="E429" s="39">
        <v>410</v>
      </c>
      <c r="F429" s="27">
        <f t="shared" si="16"/>
        <v>79.7570850202429</v>
      </c>
      <c r="G429" s="27">
        <f t="shared" si="17"/>
        <v>96.0975609756098</v>
      </c>
    </row>
    <row r="430" ht="17.1" customHeight="1" spans="1:7">
      <c r="A430" s="37" t="s">
        <v>276</v>
      </c>
      <c r="B430" s="34">
        <v>406</v>
      </c>
      <c r="C430" s="36">
        <v>494</v>
      </c>
      <c r="D430" s="36">
        <v>394</v>
      </c>
      <c r="E430" s="39">
        <v>410</v>
      </c>
      <c r="F430" s="27">
        <f t="shared" si="16"/>
        <v>79.7570850202429</v>
      </c>
      <c r="G430" s="27">
        <f t="shared" si="17"/>
        <v>96.0975609756098</v>
      </c>
    </row>
    <row r="431" ht="17.1" customHeight="1" spans="1:7">
      <c r="A431" s="37" t="s">
        <v>277</v>
      </c>
      <c r="B431" s="34">
        <v>0</v>
      </c>
      <c r="C431" s="36"/>
      <c r="D431" s="36"/>
      <c r="E431" s="39">
        <v>0</v>
      </c>
      <c r="F431" s="27" t="e">
        <f t="shared" si="16"/>
        <v>#DIV/0!</v>
      </c>
      <c r="G431" s="27" t="e">
        <f t="shared" si="17"/>
        <v>#DIV/0!</v>
      </c>
    </row>
    <row r="432" ht="17.1" customHeight="1" spans="1:7">
      <c r="A432" s="37" t="s">
        <v>278</v>
      </c>
      <c r="B432" s="34">
        <v>0</v>
      </c>
      <c r="C432" s="36"/>
      <c r="D432" s="36"/>
      <c r="E432" s="39">
        <v>0</v>
      </c>
      <c r="F432" s="27" t="e">
        <f t="shared" si="16"/>
        <v>#DIV/0!</v>
      </c>
      <c r="G432" s="27" t="e">
        <f t="shared" si="17"/>
        <v>#DIV/0!</v>
      </c>
    </row>
    <row r="433" ht="17.1" customHeight="1" spans="1:7">
      <c r="A433" s="33" t="s">
        <v>279</v>
      </c>
      <c r="B433" s="34">
        <v>1671</v>
      </c>
      <c r="C433" s="36">
        <f>SUM(C434:C438)</f>
        <v>1636</v>
      </c>
      <c r="D433" s="36">
        <f>SUM(D434:D438)</f>
        <v>1449</v>
      </c>
      <c r="E433" s="39">
        <v>1695</v>
      </c>
      <c r="F433" s="27">
        <f t="shared" si="16"/>
        <v>88.5696821515892</v>
      </c>
      <c r="G433" s="27">
        <f t="shared" si="17"/>
        <v>85.4867256637168</v>
      </c>
    </row>
    <row r="434" ht="17.1" customHeight="1" spans="1:7">
      <c r="A434" s="37" t="s">
        <v>280</v>
      </c>
      <c r="B434" s="34">
        <v>787</v>
      </c>
      <c r="C434" s="36">
        <v>801</v>
      </c>
      <c r="D434" s="36">
        <v>702</v>
      </c>
      <c r="E434" s="39">
        <v>802</v>
      </c>
      <c r="F434" s="27">
        <f t="shared" si="16"/>
        <v>87.6404494382023</v>
      </c>
      <c r="G434" s="27">
        <f t="shared" si="17"/>
        <v>87.5311720698254</v>
      </c>
    </row>
    <row r="435" ht="17.1" customHeight="1" spans="1:7">
      <c r="A435" s="37" t="s">
        <v>281</v>
      </c>
      <c r="B435" s="34">
        <v>875</v>
      </c>
      <c r="C435" s="36">
        <v>650</v>
      </c>
      <c r="D435" s="36">
        <v>562</v>
      </c>
      <c r="E435" s="39">
        <v>884</v>
      </c>
      <c r="F435" s="27">
        <f t="shared" si="16"/>
        <v>86.4615384615385</v>
      </c>
      <c r="G435" s="27">
        <f t="shared" si="17"/>
        <v>63.5746606334842</v>
      </c>
    </row>
    <row r="436" ht="17.1" customHeight="1" spans="1:7">
      <c r="A436" s="37" t="s">
        <v>282</v>
      </c>
      <c r="B436" s="34"/>
      <c r="C436" s="36">
        <v>112</v>
      </c>
      <c r="D436" s="36">
        <v>112</v>
      </c>
      <c r="E436" s="39">
        <v>0</v>
      </c>
      <c r="F436" s="27">
        <f t="shared" si="16"/>
        <v>100</v>
      </c>
      <c r="G436" s="27" t="e">
        <f t="shared" si="17"/>
        <v>#DIV/0!</v>
      </c>
    </row>
    <row r="437" ht="17.1" customHeight="1" spans="1:7">
      <c r="A437" s="37" t="s">
        <v>283</v>
      </c>
      <c r="B437" s="34">
        <v>0</v>
      </c>
      <c r="C437" s="36"/>
      <c r="D437" s="36"/>
      <c r="E437" s="39">
        <v>0</v>
      </c>
      <c r="F437" s="27" t="e">
        <f t="shared" si="16"/>
        <v>#DIV/0!</v>
      </c>
      <c r="G437" s="27" t="e">
        <f t="shared" si="17"/>
        <v>#DIV/0!</v>
      </c>
    </row>
    <row r="438" ht="17.1" customHeight="1" spans="1:7">
      <c r="A438" s="37" t="s">
        <v>284</v>
      </c>
      <c r="B438" s="34">
        <v>9</v>
      </c>
      <c r="C438" s="36">
        <v>73</v>
      </c>
      <c r="D438" s="36">
        <v>73</v>
      </c>
      <c r="E438" s="39">
        <v>9</v>
      </c>
      <c r="F438" s="27">
        <f t="shared" si="16"/>
        <v>100</v>
      </c>
      <c r="G438" s="27">
        <f t="shared" si="17"/>
        <v>811.111111111111</v>
      </c>
    </row>
    <row r="439" ht="17.1" customHeight="1" spans="1:7">
      <c r="A439" s="33" t="s">
        <v>285</v>
      </c>
      <c r="B439" s="34">
        <v>152</v>
      </c>
      <c r="C439" s="36">
        <f>SUM(C440:C445)</f>
        <v>152</v>
      </c>
      <c r="D439" s="36">
        <f>SUM(D440:D445)</f>
        <v>115</v>
      </c>
      <c r="E439" s="39">
        <v>152</v>
      </c>
      <c r="F439" s="27">
        <f t="shared" si="16"/>
        <v>75.6578947368421</v>
      </c>
      <c r="G439" s="27">
        <f t="shared" si="17"/>
        <v>75.6578947368421</v>
      </c>
    </row>
    <row r="440" ht="17.1" customHeight="1" spans="1:7">
      <c r="A440" s="37" t="s">
        <v>286</v>
      </c>
      <c r="B440" s="34">
        <v>100</v>
      </c>
      <c r="C440" s="34">
        <v>100</v>
      </c>
      <c r="D440" s="36">
        <v>115</v>
      </c>
      <c r="E440" s="39">
        <v>100</v>
      </c>
      <c r="F440" s="27">
        <f t="shared" si="16"/>
        <v>115</v>
      </c>
      <c r="G440" s="27">
        <f t="shared" si="17"/>
        <v>115</v>
      </c>
    </row>
    <row r="441" ht="17.1" customHeight="1" spans="1:7">
      <c r="A441" s="37" t="s">
        <v>287</v>
      </c>
      <c r="B441" s="34">
        <v>52</v>
      </c>
      <c r="C441" s="34">
        <v>52</v>
      </c>
      <c r="D441" s="36"/>
      <c r="E441" s="35">
        <v>52</v>
      </c>
      <c r="F441" s="27">
        <f t="shared" si="16"/>
        <v>0</v>
      </c>
      <c r="G441" s="27">
        <f t="shared" si="17"/>
        <v>0</v>
      </c>
    </row>
    <row r="442" ht="17.1" customHeight="1" spans="1:7">
      <c r="A442" s="37" t="s">
        <v>288</v>
      </c>
      <c r="B442" s="34">
        <v>0</v>
      </c>
      <c r="C442" s="36"/>
      <c r="D442" s="36"/>
      <c r="E442" s="39">
        <v>0</v>
      </c>
      <c r="F442" s="27" t="e">
        <f t="shared" si="16"/>
        <v>#DIV/0!</v>
      </c>
      <c r="G442" s="27" t="e">
        <f t="shared" si="17"/>
        <v>#DIV/0!</v>
      </c>
    </row>
    <row r="443" ht="17.1" customHeight="1" spans="1:7">
      <c r="A443" s="37" t="s">
        <v>289</v>
      </c>
      <c r="B443" s="34">
        <v>0</v>
      </c>
      <c r="C443" s="36"/>
      <c r="D443" s="36"/>
      <c r="E443" s="39">
        <v>0</v>
      </c>
      <c r="F443" s="27" t="e">
        <f t="shared" si="16"/>
        <v>#DIV/0!</v>
      </c>
      <c r="G443" s="27" t="e">
        <f t="shared" si="17"/>
        <v>#DIV/0!</v>
      </c>
    </row>
    <row r="444" ht="17.1" customHeight="1" spans="1:7">
      <c r="A444" s="37" t="s">
        <v>290</v>
      </c>
      <c r="B444" s="34">
        <v>0</v>
      </c>
      <c r="C444" s="36"/>
      <c r="D444" s="36"/>
      <c r="E444" s="39">
        <v>0</v>
      </c>
      <c r="F444" s="27" t="e">
        <f t="shared" si="16"/>
        <v>#DIV/0!</v>
      </c>
      <c r="G444" s="27" t="e">
        <f t="shared" si="17"/>
        <v>#DIV/0!</v>
      </c>
    </row>
    <row r="445" ht="17.1" customHeight="1" spans="1:7">
      <c r="A445" s="37" t="s">
        <v>291</v>
      </c>
      <c r="B445" s="34">
        <v>0</v>
      </c>
      <c r="C445" s="36"/>
      <c r="D445" s="36"/>
      <c r="E445" s="39">
        <v>0</v>
      </c>
      <c r="F445" s="27" t="e">
        <f t="shared" si="16"/>
        <v>#DIV/0!</v>
      </c>
      <c r="G445" s="27" t="e">
        <f t="shared" si="17"/>
        <v>#DIV/0!</v>
      </c>
    </row>
    <row r="446" ht="17.1" customHeight="1" spans="1:7">
      <c r="A446" s="33" t="s">
        <v>292</v>
      </c>
      <c r="B446" s="34">
        <v>229</v>
      </c>
      <c r="C446" s="36">
        <f>C447</f>
        <v>433</v>
      </c>
      <c r="D446" s="36">
        <f>D447</f>
        <v>433</v>
      </c>
      <c r="E446" s="39">
        <v>229</v>
      </c>
      <c r="F446" s="27">
        <f t="shared" si="16"/>
        <v>100</v>
      </c>
      <c r="G446" s="27">
        <f t="shared" si="17"/>
        <v>189.082969432314</v>
      </c>
    </row>
    <row r="447" ht="17.1" customHeight="1" spans="1:7">
      <c r="A447" s="37" t="s">
        <v>293</v>
      </c>
      <c r="B447" s="34">
        <v>229</v>
      </c>
      <c r="C447" s="36">
        <v>433</v>
      </c>
      <c r="D447" s="36">
        <v>433</v>
      </c>
      <c r="E447" s="39">
        <v>229</v>
      </c>
      <c r="F447" s="27">
        <f t="shared" si="16"/>
        <v>100</v>
      </c>
      <c r="G447" s="27">
        <f t="shared" si="17"/>
        <v>189.082969432314</v>
      </c>
    </row>
    <row r="448" s="4" customFormat="1" ht="17.1" customHeight="1" spans="1:7">
      <c r="A448" s="43" t="s">
        <v>294</v>
      </c>
      <c r="B448" s="44">
        <v>331</v>
      </c>
      <c r="C448" s="45">
        <f>SUM(C449,C454,C463,C469,C474,C479,C484,C491,C495,C499)</f>
        <v>1614</v>
      </c>
      <c r="D448" s="45">
        <f>SUM(D449,D454,D463,D469,D474,D479,D484,D491,D495,D499)</f>
        <v>1071</v>
      </c>
      <c r="E448" s="52">
        <v>1595</v>
      </c>
      <c r="F448" s="47">
        <f t="shared" si="16"/>
        <v>66.3568773234201</v>
      </c>
      <c r="G448" s="47">
        <f t="shared" si="17"/>
        <v>67.1473354231975</v>
      </c>
    </row>
    <row r="449" ht="17.1" customHeight="1" spans="1:7">
      <c r="A449" s="33" t="s">
        <v>295</v>
      </c>
      <c r="B449" s="34">
        <v>228</v>
      </c>
      <c r="C449" s="36">
        <f>SUM(C450:C453)</f>
        <v>487</v>
      </c>
      <c r="D449" s="36">
        <f>SUM(D450:D453)</f>
        <v>487</v>
      </c>
      <c r="E449" s="39">
        <v>1028</v>
      </c>
      <c r="F449" s="27">
        <f t="shared" si="16"/>
        <v>100</v>
      </c>
      <c r="G449" s="27">
        <f t="shared" si="17"/>
        <v>47.3735408560311</v>
      </c>
    </row>
    <row r="450" ht="17.1" customHeight="1" spans="1:7">
      <c r="A450" s="37" t="s">
        <v>12</v>
      </c>
      <c r="B450" s="34">
        <v>21</v>
      </c>
      <c r="C450" s="36">
        <v>212</v>
      </c>
      <c r="D450" s="36">
        <v>212</v>
      </c>
      <c r="E450" s="39">
        <v>218</v>
      </c>
      <c r="F450" s="27">
        <f t="shared" si="16"/>
        <v>100</v>
      </c>
      <c r="G450" s="27">
        <f t="shared" si="17"/>
        <v>97.2477064220183</v>
      </c>
    </row>
    <row r="451" ht="17.1" customHeight="1" spans="1:7">
      <c r="A451" s="37" t="s">
        <v>13</v>
      </c>
      <c r="B451" s="34">
        <v>0</v>
      </c>
      <c r="C451" s="36"/>
      <c r="D451" s="36"/>
      <c r="E451" s="35">
        <v>52</v>
      </c>
      <c r="F451" s="27" t="e">
        <f t="shared" si="16"/>
        <v>#DIV/0!</v>
      </c>
      <c r="G451" s="27">
        <f t="shared" si="17"/>
        <v>0</v>
      </c>
    </row>
    <row r="452" ht="17.1" customHeight="1" spans="1:7">
      <c r="A452" s="37" t="s">
        <v>14</v>
      </c>
      <c r="B452" s="34">
        <v>0</v>
      </c>
      <c r="C452" s="36"/>
      <c r="D452" s="36"/>
      <c r="E452" s="35">
        <v>0</v>
      </c>
      <c r="F452" s="27" t="e">
        <f t="shared" si="16"/>
        <v>#DIV/0!</v>
      </c>
      <c r="G452" s="27" t="e">
        <f t="shared" si="17"/>
        <v>#DIV/0!</v>
      </c>
    </row>
    <row r="453" ht="17.1" customHeight="1" spans="1:7">
      <c r="A453" s="37" t="s">
        <v>296</v>
      </c>
      <c r="B453" s="34">
        <v>207</v>
      </c>
      <c r="C453" s="36">
        <v>275</v>
      </c>
      <c r="D453" s="36">
        <v>275</v>
      </c>
      <c r="E453" s="35">
        <v>758</v>
      </c>
      <c r="F453" s="27">
        <f t="shared" si="16"/>
        <v>100</v>
      </c>
      <c r="G453" s="27">
        <f t="shared" si="17"/>
        <v>36.2796833773087</v>
      </c>
    </row>
    <row r="454" ht="17.1" customHeight="1" spans="1:7">
      <c r="A454" s="33" t="s">
        <v>297</v>
      </c>
      <c r="B454" s="34">
        <v>0</v>
      </c>
      <c r="C454" s="36">
        <f>SUM(C455:C462)</f>
        <v>0</v>
      </c>
      <c r="D454" s="36">
        <f>SUM(D455:D462)</f>
        <v>0</v>
      </c>
      <c r="E454" s="39">
        <v>0</v>
      </c>
      <c r="F454" s="27" t="e">
        <f t="shared" si="16"/>
        <v>#DIV/0!</v>
      </c>
      <c r="G454" s="27" t="e">
        <f t="shared" si="17"/>
        <v>#DIV/0!</v>
      </c>
    </row>
    <row r="455" ht="17.1" customHeight="1" spans="1:7">
      <c r="A455" s="37" t="s">
        <v>298</v>
      </c>
      <c r="B455" s="34">
        <v>0</v>
      </c>
      <c r="C455" s="36"/>
      <c r="D455" s="36"/>
      <c r="E455" s="39">
        <v>0</v>
      </c>
      <c r="F455" s="27" t="e">
        <f t="shared" si="16"/>
        <v>#DIV/0!</v>
      </c>
      <c r="G455" s="27" t="e">
        <f t="shared" si="17"/>
        <v>#DIV/0!</v>
      </c>
    </row>
    <row r="456" s="2" customFormat="1" ht="17.1" customHeight="1" spans="1:7">
      <c r="A456" s="37" t="s">
        <v>299</v>
      </c>
      <c r="B456" s="34">
        <v>0</v>
      </c>
      <c r="C456" s="36"/>
      <c r="D456" s="36"/>
      <c r="E456" s="35">
        <v>0</v>
      </c>
      <c r="F456" s="27" t="e">
        <f t="shared" si="16"/>
        <v>#DIV/0!</v>
      </c>
      <c r="G456" s="27" t="e">
        <f t="shared" si="17"/>
        <v>#DIV/0!</v>
      </c>
    </row>
    <row r="457" ht="17.1" customHeight="1" spans="1:7">
      <c r="A457" s="37" t="s">
        <v>300</v>
      </c>
      <c r="B457" s="34">
        <v>0</v>
      </c>
      <c r="C457" s="36"/>
      <c r="D457" s="36"/>
      <c r="E457" s="39">
        <v>0</v>
      </c>
      <c r="F457" s="27" t="e">
        <f t="shared" si="16"/>
        <v>#DIV/0!</v>
      </c>
      <c r="G457" s="27" t="e">
        <f t="shared" si="17"/>
        <v>#DIV/0!</v>
      </c>
    </row>
    <row r="458" ht="17.1" customHeight="1" spans="1:7">
      <c r="A458" s="37" t="s">
        <v>301</v>
      </c>
      <c r="B458" s="34">
        <v>0</v>
      </c>
      <c r="C458" s="36"/>
      <c r="D458" s="36"/>
      <c r="E458" s="39">
        <v>0</v>
      </c>
      <c r="F458" s="27" t="e">
        <f t="shared" si="16"/>
        <v>#DIV/0!</v>
      </c>
      <c r="G458" s="27" t="e">
        <f t="shared" si="17"/>
        <v>#DIV/0!</v>
      </c>
    </row>
    <row r="459" ht="17.1" customHeight="1" spans="1:7">
      <c r="A459" s="37" t="s">
        <v>302</v>
      </c>
      <c r="B459" s="34">
        <v>0</v>
      </c>
      <c r="C459" s="36"/>
      <c r="D459" s="36"/>
      <c r="E459" s="39">
        <v>0</v>
      </c>
      <c r="F459" s="27" t="e">
        <f t="shared" si="16"/>
        <v>#DIV/0!</v>
      </c>
      <c r="G459" s="27" t="e">
        <f t="shared" si="17"/>
        <v>#DIV/0!</v>
      </c>
    </row>
    <row r="460" ht="17.1" customHeight="1" spans="1:7">
      <c r="A460" s="37" t="s">
        <v>303</v>
      </c>
      <c r="B460" s="34">
        <v>0</v>
      </c>
      <c r="C460" s="36"/>
      <c r="D460" s="36"/>
      <c r="E460" s="39">
        <v>0</v>
      </c>
      <c r="F460" s="27" t="e">
        <f t="shared" si="16"/>
        <v>#DIV/0!</v>
      </c>
      <c r="G460" s="27" t="e">
        <f t="shared" si="17"/>
        <v>#DIV/0!</v>
      </c>
    </row>
    <row r="461" ht="17.1" customHeight="1" spans="1:7">
      <c r="A461" s="37" t="s">
        <v>304</v>
      </c>
      <c r="B461" s="50">
        <v>0</v>
      </c>
      <c r="C461" s="36"/>
      <c r="D461" s="36"/>
      <c r="E461" s="35">
        <v>0</v>
      </c>
      <c r="F461" s="27" t="e">
        <f t="shared" si="16"/>
        <v>#DIV/0!</v>
      </c>
      <c r="G461" s="27" t="e">
        <f t="shared" si="17"/>
        <v>#DIV/0!</v>
      </c>
    </row>
    <row r="462" ht="17.1" customHeight="1" spans="1:7">
      <c r="A462" s="37" t="s">
        <v>305</v>
      </c>
      <c r="B462" s="50">
        <v>0</v>
      </c>
      <c r="C462" s="36"/>
      <c r="D462" s="36"/>
      <c r="E462" s="39">
        <v>0</v>
      </c>
      <c r="F462" s="27" t="e">
        <f t="shared" si="16"/>
        <v>#DIV/0!</v>
      </c>
      <c r="G462" s="27" t="e">
        <f t="shared" si="17"/>
        <v>#DIV/0!</v>
      </c>
    </row>
    <row r="463" ht="17.1" customHeight="1" spans="1:7">
      <c r="A463" s="33" t="s">
        <v>306</v>
      </c>
      <c r="B463" s="50">
        <v>0</v>
      </c>
      <c r="C463" s="36">
        <f>SUM(C464:C468)</f>
        <v>0</v>
      </c>
      <c r="D463" s="36">
        <f>SUM(D464:D468)</f>
        <v>0</v>
      </c>
      <c r="E463" s="39">
        <v>0</v>
      </c>
      <c r="F463" s="27" t="e">
        <f t="shared" si="16"/>
        <v>#DIV/0!</v>
      </c>
      <c r="G463" s="27" t="e">
        <f t="shared" si="17"/>
        <v>#DIV/0!</v>
      </c>
    </row>
    <row r="464" ht="17.1" customHeight="1" spans="1:7">
      <c r="A464" s="37" t="s">
        <v>298</v>
      </c>
      <c r="B464" s="50">
        <v>0</v>
      </c>
      <c r="C464" s="36"/>
      <c r="D464" s="36"/>
      <c r="E464" s="39">
        <v>0</v>
      </c>
      <c r="F464" s="27" t="e">
        <f t="shared" si="16"/>
        <v>#DIV/0!</v>
      </c>
      <c r="G464" s="27" t="e">
        <f t="shared" si="17"/>
        <v>#DIV/0!</v>
      </c>
    </row>
    <row r="465" ht="17.1" customHeight="1" spans="1:7">
      <c r="A465" s="37" t="s">
        <v>307</v>
      </c>
      <c r="B465" s="50">
        <v>0</v>
      </c>
      <c r="C465" s="36"/>
      <c r="D465" s="36"/>
      <c r="E465" s="39">
        <v>0</v>
      </c>
      <c r="F465" s="27" t="e">
        <f t="shared" si="16"/>
        <v>#DIV/0!</v>
      </c>
      <c r="G465" s="27" t="e">
        <f t="shared" si="17"/>
        <v>#DIV/0!</v>
      </c>
    </row>
    <row r="466" ht="17.1" customHeight="1" spans="1:7">
      <c r="A466" s="37" t="s">
        <v>308</v>
      </c>
      <c r="B466" s="50">
        <v>0</v>
      </c>
      <c r="C466" s="36"/>
      <c r="D466" s="36"/>
      <c r="E466" s="35">
        <v>0</v>
      </c>
      <c r="F466" s="27" t="e">
        <f t="shared" si="16"/>
        <v>#DIV/0!</v>
      </c>
      <c r="G466" s="27" t="e">
        <f t="shared" si="17"/>
        <v>#DIV/0!</v>
      </c>
    </row>
    <row r="467" ht="17.1" customHeight="1" spans="1:7">
      <c r="A467" s="37" t="s">
        <v>309</v>
      </c>
      <c r="B467" s="50">
        <v>0</v>
      </c>
      <c r="C467" s="36"/>
      <c r="D467" s="36"/>
      <c r="E467" s="35">
        <v>0</v>
      </c>
      <c r="F467" s="27" t="e">
        <f t="shared" si="16"/>
        <v>#DIV/0!</v>
      </c>
      <c r="G467" s="27" t="e">
        <f t="shared" si="17"/>
        <v>#DIV/0!</v>
      </c>
    </row>
    <row r="468" ht="17.1" customHeight="1" spans="1:7">
      <c r="A468" s="37" t="s">
        <v>310</v>
      </c>
      <c r="B468" s="50">
        <v>0</v>
      </c>
      <c r="C468" s="36"/>
      <c r="D468" s="36"/>
      <c r="E468" s="35">
        <v>0</v>
      </c>
      <c r="F468" s="27" t="e">
        <f t="shared" si="16"/>
        <v>#DIV/0!</v>
      </c>
      <c r="G468" s="27" t="e">
        <f t="shared" si="17"/>
        <v>#DIV/0!</v>
      </c>
    </row>
    <row r="469" ht="17.1" customHeight="1" spans="1:7">
      <c r="A469" s="33" t="s">
        <v>311</v>
      </c>
      <c r="B469" s="50">
        <v>0</v>
      </c>
      <c r="C469" s="36">
        <f>SUM(C470:C473)</f>
        <v>646</v>
      </c>
      <c r="D469" s="36">
        <f>SUM(D470:D473)</f>
        <v>500</v>
      </c>
      <c r="E469" s="35">
        <v>399</v>
      </c>
      <c r="F469" s="27">
        <f t="shared" si="16"/>
        <v>77.3993808049536</v>
      </c>
      <c r="G469" s="27">
        <f t="shared" si="17"/>
        <v>125.31328320802</v>
      </c>
    </row>
    <row r="470" ht="17.1" customHeight="1" spans="1:7">
      <c r="A470" s="37" t="s">
        <v>298</v>
      </c>
      <c r="B470" s="50">
        <v>0</v>
      </c>
      <c r="C470" s="36"/>
      <c r="D470" s="36"/>
      <c r="E470" s="39">
        <v>0</v>
      </c>
      <c r="F470" s="27" t="e">
        <f t="shared" si="16"/>
        <v>#DIV/0!</v>
      </c>
      <c r="G470" s="27" t="e">
        <f t="shared" si="17"/>
        <v>#DIV/0!</v>
      </c>
    </row>
    <row r="471" ht="17.1" customHeight="1" spans="1:7">
      <c r="A471" s="37" t="s">
        <v>312</v>
      </c>
      <c r="B471" s="50">
        <v>0</v>
      </c>
      <c r="C471" s="36">
        <v>646</v>
      </c>
      <c r="D471" s="36">
        <v>500</v>
      </c>
      <c r="E471" s="39">
        <v>399</v>
      </c>
      <c r="F471" s="27">
        <f t="shared" si="16"/>
        <v>77.3993808049536</v>
      </c>
      <c r="G471" s="27">
        <f t="shared" si="17"/>
        <v>125.31328320802</v>
      </c>
    </row>
    <row r="472" ht="17.1" customHeight="1" spans="1:7">
      <c r="A472" s="37" t="s">
        <v>313</v>
      </c>
      <c r="B472" s="50">
        <v>0</v>
      </c>
      <c r="C472" s="36"/>
      <c r="D472" s="36"/>
      <c r="E472" s="39">
        <v>0</v>
      </c>
      <c r="F472" s="27" t="e">
        <f t="shared" ref="F472:F535" si="18">D472/C472%</f>
        <v>#DIV/0!</v>
      </c>
      <c r="G472" s="27" t="e">
        <f t="shared" si="17"/>
        <v>#DIV/0!</v>
      </c>
    </row>
    <row r="473" ht="17.1" customHeight="1" spans="1:7">
      <c r="A473" s="37" t="s">
        <v>314</v>
      </c>
      <c r="B473" s="50">
        <v>0</v>
      </c>
      <c r="C473" s="36"/>
      <c r="D473" s="36"/>
      <c r="E473" s="39">
        <v>0</v>
      </c>
      <c r="F473" s="27" t="e">
        <f t="shared" si="18"/>
        <v>#DIV/0!</v>
      </c>
      <c r="G473" s="27" t="e">
        <f t="shared" si="17"/>
        <v>#DIV/0!</v>
      </c>
    </row>
    <row r="474" ht="17.1" customHeight="1" spans="1:7">
      <c r="A474" s="33" t="s">
        <v>315</v>
      </c>
      <c r="B474" s="50">
        <v>0</v>
      </c>
      <c r="C474" s="36">
        <f>SUM(C475:C478)</f>
        <v>0</v>
      </c>
      <c r="D474" s="36">
        <f>SUM(D475:D478)</f>
        <v>0</v>
      </c>
      <c r="E474" s="39">
        <v>0</v>
      </c>
      <c r="F474" s="27" t="e">
        <f t="shared" si="18"/>
        <v>#DIV/0!</v>
      </c>
      <c r="G474" s="27" t="e">
        <f t="shared" si="17"/>
        <v>#DIV/0!</v>
      </c>
    </row>
    <row r="475" ht="17.1" customHeight="1" spans="1:7">
      <c r="A475" s="37" t="s">
        <v>298</v>
      </c>
      <c r="B475" s="50">
        <v>0</v>
      </c>
      <c r="C475" s="36"/>
      <c r="D475" s="36"/>
      <c r="E475" s="39">
        <v>0</v>
      </c>
      <c r="F475" s="27" t="e">
        <f t="shared" si="18"/>
        <v>#DIV/0!</v>
      </c>
      <c r="G475" s="27" t="e">
        <f t="shared" si="17"/>
        <v>#DIV/0!</v>
      </c>
    </row>
    <row r="476" ht="17.1" customHeight="1" spans="1:7">
      <c r="A476" s="37" t="s">
        <v>316</v>
      </c>
      <c r="B476" s="34">
        <v>0</v>
      </c>
      <c r="C476" s="36"/>
      <c r="D476" s="36"/>
      <c r="E476" s="39">
        <v>0</v>
      </c>
      <c r="F476" s="27" t="e">
        <f t="shared" si="18"/>
        <v>#DIV/0!</v>
      </c>
      <c r="G476" s="27" t="e">
        <f t="shared" si="17"/>
        <v>#DIV/0!</v>
      </c>
    </row>
    <row r="477" ht="17.1" customHeight="1" spans="1:7">
      <c r="A477" s="37" t="s">
        <v>317</v>
      </c>
      <c r="B477" s="34">
        <v>0</v>
      </c>
      <c r="C477" s="36"/>
      <c r="D477" s="36"/>
      <c r="E477" s="39">
        <v>0</v>
      </c>
      <c r="F477" s="27" t="e">
        <f t="shared" si="18"/>
        <v>#DIV/0!</v>
      </c>
      <c r="G477" s="27" t="e">
        <f t="shared" si="17"/>
        <v>#DIV/0!</v>
      </c>
    </row>
    <row r="478" ht="17.1" customHeight="1" spans="1:7">
      <c r="A478" s="37" t="s">
        <v>318</v>
      </c>
      <c r="B478" s="34">
        <v>0</v>
      </c>
      <c r="C478" s="36"/>
      <c r="D478" s="36"/>
      <c r="E478" s="39">
        <v>0</v>
      </c>
      <c r="F478" s="27" t="e">
        <f t="shared" si="18"/>
        <v>#DIV/0!</v>
      </c>
      <c r="G478" s="27" t="e">
        <f t="shared" si="17"/>
        <v>#DIV/0!</v>
      </c>
    </row>
    <row r="479" ht="17.1" customHeight="1" spans="1:7">
      <c r="A479" s="33" t="s">
        <v>319</v>
      </c>
      <c r="B479" s="34">
        <v>19</v>
      </c>
      <c r="C479" s="36">
        <f>SUM(C480:C483)</f>
        <v>0</v>
      </c>
      <c r="D479" s="36">
        <f>SUM(D480:D483)</f>
        <v>0</v>
      </c>
      <c r="E479" s="39">
        <v>19</v>
      </c>
      <c r="F479" s="27" t="e">
        <f t="shared" si="18"/>
        <v>#DIV/0!</v>
      </c>
      <c r="G479" s="27">
        <f t="shared" si="17"/>
        <v>0</v>
      </c>
    </row>
    <row r="480" ht="17.1" customHeight="1" spans="1:7">
      <c r="A480" s="37" t="s">
        <v>320</v>
      </c>
      <c r="B480" s="34">
        <v>0</v>
      </c>
      <c r="C480" s="36"/>
      <c r="D480" s="36"/>
      <c r="E480" s="39">
        <v>0</v>
      </c>
      <c r="F480" s="27" t="e">
        <f t="shared" si="18"/>
        <v>#DIV/0!</v>
      </c>
      <c r="G480" s="27" t="e">
        <f t="shared" ref="G480:G543" si="19">D480/E480%</f>
        <v>#DIV/0!</v>
      </c>
    </row>
    <row r="481" ht="17.1" customHeight="1" spans="1:7">
      <c r="A481" s="37" t="s">
        <v>321</v>
      </c>
      <c r="B481" s="34">
        <v>0</v>
      </c>
      <c r="C481" s="36"/>
      <c r="D481" s="36"/>
      <c r="E481" s="39">
        <v>0</v>
      </c>
      <c r="F481" s="27" t="e">
        <f t="shared" si="18"/>
        <v>#DIV/0!</v>
      </c>
      <c r="G481" s="27" t="e">
        <f t="shared" si="19"/>
        <v>#DIV/0!</v>
      </c>
    </row>
    <row r="482" ht="17.1" customHeight="1" spans="1:7">
      <c r="A482" s="37" t="s">
        <v>322</v>
      </c>
      <c r="B482" s="34">
        <v>0</v>
      </c>
      <c r="C482" s="36"/>
      <c r="D482" s="36"/>
      <c r="E482" s="35">
        <v>0</v>
      </c>
      <c r="F482" s="27" t="e">
        <f t="shared" si="18"/>
        <v>#DIV/0!</v>
      </c>
      <c r="G482" s="27" t="e">
        <f t="shared" si="19"/>
        <v>#DIV/0!</v>
      </c>
    </row>
    <row r="483" ht="17.1" customHeight="1" spans="1:7">
      <c r="A483" s="37" t="s">
        <v>323</v>
      </c>
      <c r="B483" s="34">
        <v>19</v>
      </c>
      <c r="C483" s="36"/>
      <c r="D483" s="36"/>
      <c r="E483" s="39">
        <v>19</v>
      </c>
      <c r="F483" s="27" t="e">
        <f t="shared" si="18"/>
        <v>#DIV/0!</v>
      </c>
      <c r="G483" s="27">
        <f t="shared" si="19"/>
        <v>0</v>
      </c>
    </row>
    <row r="484" ht="17.1" customHeight="1" spans="1:7">
      <c r="A484" s="33" t="s">
        <v>324</v>
      </c>
      <c r="B484" s="34">
        <v>64</v>
      </c>
      <c r="C484" s="36">
        <f>SUM(C485:C490)</f>
        <v>190</v>
      </c>
      <c r="D484" s="36">
        <f>SUM(D485:D490)</f>
        <v>84</v>
      </c>
      <c r="E484" s="39">
        <v>93</v>
      </c>
      <c r="F484" s="27">
        <f t="shared" si="18"/>
        <v>44.2105263157895</v>
      </c>
      <c r="G484" s="27">
        <f t="shared" si="19"/>
        <v>90.3225806451613</v>
      </c>
    </row>
    <row r="485" ht="17.1" customHeight="1" spans="1:7">
      <c r="A485" s="37" t="s">
        <v>298</v>
      </c>
      <c r="B485" s="34">
        <v>4</v>
      </c>
      <c r="C485" s="36">
        <v>11</v>
      </c>
      <c r="D485" s="36">
        <v>5</v>
      </c>
      <c r="E485" s="35">
        <v>18</v>
      </c>
      <c r="F485" s="27">
        <f t="shared" si="18"/>
        <v>45.4545454545455</v>
      </c>
      <c r="G485" s="27">
        <f t="shared" si="19"/>
        <v>27.7777777777778</v>
      </c>
    </row>
    <row r="486" ht="17.1" customHeight="1" spans="1:7">
      <c r="A486" s="37" t="s">
        <v>325</v>
      </c>
      <c r="B486" s="34">
        <v>60</v>
      </c>
      <c r="C486" s="36">
        <v>59</v>
      </c>
      <c r="D486" s="36">
        <v>59</v>
      </c>
      <c r="E486" s="39">
        <v>75</v>
      </c>
      <c r="F486" s="27">
        <f t="shared" si="18"/>
        <v>100</v>
      </c>
      <c r="G486" s="27">
        <f t="shared" si="19"/>
        <v>78.6666666666667</v>
      </c>
    </row>
    <row r="487" ht="17.1" customHeight="1" spans="1:7">
      <c r="A487" s="37" t="s">
        <v>326</v>
      </c>
      <c r="B487" s="34">
        <v>0</v>
      </c>
      <c r="C487" s="36"/>
      <c r="D487" s="36"/>
      <c r="E487" s="39">
        <v>0</v>
      </c>
      <c r="F487" s="27" t="e">
        <f t="shared" si="18"/>
        <v>#DIV/0!</v>
      </c>
      <c r="G487" s="27" t="e">
        <f t="shared" si="19"/>
        <v>#DIV/0!</v>
      </c>
    </row>
    <row r="488" ht="17.1" customHeight="1" spans="1:7">
      <c r="A488" s="37" t="s">
        <v>327</v>
      </c>
      <c r="B488" s="34">
        <v>0</v>
      </c>
      <c r="C488" s="36"/>
      <c r="D488" s="36"/>
      <c r="E488" s="39">
        <v>0</v>
      </c>
      <c r="F488" s="27" t="e">
        <f t="shared" si="18"/>
        <v>#DIV/0!</v>
      </c>
      <c r="G488" s="27" t="e">
        <f t="shared" si="19"/>
        <v>#DIV/0!</v>
      </c>
    </row>
    <row r="489" ht="17.1" customHeight="1" spans="1:7">
      <c r="A489" s="37" t="s">
        <v>328</v>
      </c>
      <c r="B489" s="34">
        <v>0</v>
      </c>
      <c r="C489" s="36"/>
      <c r="D489" s="36"/>
      <c r="E489" s="39">
        <v>0</v>
      </c>
      <c r="F489" s="27" t="e">
        <f t="shared" si="18"/>
        <v>#DIV/0!</v>
      </c>
      <c r="G489" s="27" t="e">
        <f t="shared" si="19"/>
        <v>#DIV/0!</v>
      </c>
    </row>
    <row r="490" ht="17.1" customHeight="1" spans="1:7">
      <c r="A490" s="37" t="s">
        <v>329</v>
      </c>
      <c r="B490" s="34"/>
      <c r="C490" s="36">
        <v>120</v>
      </c>
      <c r="D490" s="36">
        <v>20</v>
      </c>
      <c r="E490" s="39">
        <v>0</v>
      </c>
      <c r="F490" s="27">
        <f t="shared" si="18"/>
        <v>16.6666666666667</v>
      </c>
      <c r="G490" s="27" t="e">
        <f t="shared" si="19"/>
        <v>#DIV/0!</v>
      </c>
    </row>
    <row r="491" ht="17.1" customHeight="1" spans="1:7">
      <c r="A491" s="33" t="s">
        <v>330</v>
      </c>
      <c r="B491" s="34">
        <v>0</v>
      </c>
      <c r="C491" s="36">
        <f>SUM(C492:C494)</f>
        <v>0</v>
      </c>
      <c r="D491" s="36">
        <f>SUM(D492:D494)</f>
        <v>0</v>
      </c>
      <c r="E491" s="39">
        <v>0</v>
      </c>
      <c r="F491" s="27" t="e">
        <f t="shared" si="18"/>
        <v>#DIV/0!</v>
      </c>
      <c r="G491" s="27" t="e">
        <f t="shared" si="19"/>
        <v>#DIV/0!</v>
      </c>
    </row>
    <row r="492" ht="17.1" customHeight="1" spans="1:7">
      <c r="A492" s="37" t="s">
        <v>331</v>
      </c>
      <c r="B492" s="34">
        <v>0</v>
      </c>
      <c r="C492" s="36"/>
      <c r="D492" s="36"/>
      <c r="E492" s="39">
        <v>0</v>
      </c>
      <c r="F492" s="27" t="e">
        <f t="shared" si="18"/>
        <v>#DIV/0!</v>
      </c>
      <c r="G492" s="27" t="e">
        <f t="shared" si="19"/>
        <v>#DIV/0!</v>
      </c>
    </row>
    <row r="493" ht="17.1" customHeight="1" spans="1:7">
      <c r="A493" s="37" t="s">
        <v>332</v>
      </c>
      <c r="B493" s="34">
        <v>0</v>
      </c>
      <c r="C493" s="36"/>
      <c r="D493" s="36"/>
      <c r="E493" s="39">
        <v>0</v>
      </c>
      <c r="F493" s="27" t="e">
        <f t="shared" si="18"/>
        <v>#DIV/0!</v>
      </c>
      <c r="G493" s="27" t="e">
        <f t="shared" si="19"/>
        <v>#DIV/0!</v>
      </c>
    </row>
    <row r="494" ht="17.1" customHeight="1" spans="1:7">
      <c r="A494" s="37" t="s">
        <v>333</v>
      </c>
      <c r="B494" s="34">
        <v>0</v>
      </c>
      <c r="C494" s="36"/>
      <c r="D494" s="36"/>
      <c r="E494" s="35">
        <v>0</v>
      </c>
      <c r="F494" s="27" t="e">
        <f t="shared" si="18"/>
        <v>#DIV/0!</v>
      </c>
      <c r="G494" s="27" t="e">
        <f t="shared" si="19"/>
        <v>#DIV/0!</v>
      </c>
    </row>
    <row r="495" ht="17.1" customHeight="1" spans="1:7">
      <c r="A495" s="33" t="s">
        <v>334</v>
      </c>
      <c r="B495" s="34">
        <v>0</v>
      </c>
      <c r="C495" s="36">
        <f>SUM(C496:C498)</f>
        <v>0</v>
      </c>
      <c r="D495" s="36">
        <f>SUM(D496:D498)</f>
        <v>0</v>
      </c>
      <c r="E495" s="39">
        <v>0</v>
      </c>
      <c r="F495" s="27" t="e">
        <f t="shared" si="18"/>
        <v>#DIV/0!</v>
      </c>
      <c r="G495" s="27" t="e">
        <f t="shared" si="19"/>
        <v>#DIV/0!</v>
      </c>
    </row>
    <row r="496" ht="17.1" customHeight="1" spans="1:7">
      <c r="A496" s="37" t="s">
        <v>335</v>
      </c>
      <c r="B496" s="34">
        <v>0</v>
      </c>
      <c r="C496" s="36"/>
      <c r="D496" s="36"/>
      <c r="E496" s="39">
        <v>0</v>
      </c>
      <c r="F496" s="27" t="e">
        <f t="shared" si="18"/>
        <v>#DIV/0!</v>
      </c>
      <c r="G496" s="27" t="e">
        <f t="shared" si="19"/>
        <v>#DIV/0!</v>
      </c>
    </row>
    <row r="497" ht="17.1" customHeight="1" spans="1:7">
      <c r="A497" s="37" t="s">
        <v>336</v>
      </c>
      <c r="B497" s="34">
        <v>0</v>
      </c>
      <c r="C497" s="36"/>
      <c r="D497" s="36"/>
      <c r="E497" s="35">
        <v>0</v>
      </c>
      <c r="F497" s="27" t="e">
        <f t="shared" si="18"/>
        <v>#DIV/0!</v>
      </c>
      <c r="G497" s="27" t="e">
        <f t="shared" si="19"/>
        <v>#DIV/0!</v>
      </c>
    </row>
    <row r="498" s="2" customFormat="1" ht="17.1" customHeight="1" spans="1:7">
      <c r="A498" s="37" t="s">
        <v>337</v>
      </c>
      <c r="B498" s="34">
        <v>0</v>
      </c>
      <c r="C498" s="36"/>
      <c r="D498" s="36"/>
      <c r="E498" s="35">
        <v>0</v>
      </c>
      <c r="F498" s="27" t="e">
        <f t="shared" si="18"/>
        <v>#DIV/0!</v>
      </c>
      <c r="G498" s="27" t="e">
        <f t="shared" si="19"/>
        <v>#DIV/0!</v>
      </c>
    </row>
    <row r="499" ht="17.1" customHeight="1" spans="1:7">
      <c r="A499" s="33" t="s">
        <v>338</v>
      </c>
      <c r="B499" s="34">
        <v>20</v>
      </c>
      <c r="C499" s="36">
        <f>SUM(C500:C503)</f>
        <v>291</v>
      </c>
      <c r="D499" s="36">
        <f>SUM(D500:D503)</f>
        <v>0</v>
      </c>
      <c r="E499" s="35">
        <v>56</v>
      </c>
      <c r="F499" s="27">
        <f t="shared" si="18"/>
        <v>0</v>
      </c>
      <c r="G499" s="27">
        <f t="shared" si="19"/>
        <v>0</v>
      </c>
    </row>
    <row r="500" ht="17.1" customHeight="1" spans="1:7">
      <c r="A500" s="37" t="s">
        <v>339</v>
      </c>
      <c r="B500" s="34">
        <v>0</v>
      </c>
      <c r="C500" s="36"/>
      <c r="D500" s="36"/>
      <c r="E500" s="35">
        <v>45</v>
      </c>
      <c r="F500" s="27" t="e">
        <f t="shared" si="18"/>
        <v>#DIV/0!</v>
      </c>
      <c r="G500" s="27">
        <f t="shared" si="19"/>
        <v>0</v>
      </c>
    </row>
    <row r="501" ht="17.1" customHeight="1" spans="1:7">
      <c r="A501" s="37" t="s">
        <v>340</v>
      </c>
      <c r="B501" s="34">
        <v>0</v>
      </c>
      <c r="C501" s="36"/>
      <c r="D501" s="36"/>
      <c r="E501" s="35">
        <v>0</v>
      </c>
      <c r="F501" s="27" t="e">
        <f t="shared" si="18"/>
        <v>#DIV/0!</v>
      </c>
      <c r="G501" s="27" t="e">
        <f t="shared" si="19"/>
        <v>#DIV/0!</v>
      </c>
    </row>
    <row r="502" ht="17.1" customHeight="1" spans="1:7">
      <c r="A502" s="37" t="s">
        <v>341</v>
      </c>
      <c r="B502" s="34">
        <v>0</v>
      </c>
      <c r="C502" s="36"/>
      <c r="D502" s="36"/>
      <c r="E502" s="35">
        <v>0</v>
      </c>
      <c r="F502" s="27" t="e">
        <f t="shared" si="18"/>
        <v>#DIV/0!</v>
      </c>
      <c r="G502" s="27" t="e">
        <f t="shared" si="19"/>
        <v>#DIV/0!</v>
      </c>
    </row>
    <row r="503" ht="17.1" customHeight="1" spans="1:7">
      <c r="A503" s="37" t="s">
        <v>342</v>
      </c>
      <c r="B503" s="34">
        <v>20</v>
      </c>
      <c r="C503" s="36">
        <v>291</v>
      </c>
      <c r="D503" s="36"/>
      <c r="E503" s="35">
        <v>11</v>
      </c>
      <c r="F503" s="27">
        <f t="shared" si="18"/>
        <v>0</v>
      </c>
      <c r="G503" s="27">
        <f t="shared" si="19"/>
        <v>0</v>
      </c>
    </row>
    <row r="504" s="4" customFormat="1" ht="17.1" customHeight="1" spans="1:7">
      <c r="A504" s="43" t="s">
        <v>343</v>
      </c>
      <c r="B504" s="44">
        <v>3668</v>
      </c>
      <c r="C504" s="45">
        <f>SUM(C505,C521,C529,C540,C549,C557)</f>
        <v>10820</v>
      </c>
      <c r="D504" s="45">
        <f>SUM(D505,D521,D529,D540,D549,D557)</f>
        <v>9610</v>
      </c>
      <c r="E504" s="52">
        <v>9370</v>
      </c>
      <c r="F504" s="47">
        <f t="shared" si="18"/>
        <v>88.8170055452865</v>
      </c>
      <c r="G504" s="47">
        <f t="shared" si="19"/>
        <v>102.5613660619</v>
      </c>
    </row>
    <row r="505" ht="17.1" customHeight="1" spans="1:7">
      <c r="A505" s="33" t="s">
        <v>344</v>
      </c>
      <c r="B505" s="34">
        <v>1905</v>
      </c>
      <c r="C505" s="36">
        <f>SUM(C506:C520)</f>
        <v>4535</v>
      </c>
      <c r="D505" s="36">
        <f>SUM(D506:D520)</f>
        <v>3734</v>
      </c>
      <c r="E505" s="35">
        <v>5110</v>
      </c>
      <c r="F505" s="27">
        <f t="shared" si="18"/>
        <v>82.3373759647188</v>
      </c>
      <c r="G505" s="27">
        <f t="shared" si="19"/>
        <v>73.0724070450098</v>
      </c>
    </row>
    <row r="506" ht="17.1" customHeight="1" spans="1:7">
      <c r="A506" s="37" t="s">
        <v>12</v>
      </c>
      <c r="B506" s="34">
        <v>296</v>
      </c>
      <c r="C506" s="36">
        <v>294</v>
      </c>
      <c r="D506" s="36">
        <v>294</v>
      </c>
      <c r="E506" s="35">
        <v>313</v>
      </c>
      <c r="F506" s="27">
        <f t="shared" si="18"/>
        <v>100</v>
      </c>
      <c r="G506" s="27">
        <f t="shared" si="19"/>
        <v>93.9297124600639</v>
      </c>
    </row>
    <row r="507" ht="17.1" customHeight="1" spans="1:7">
      <c r="A507" s="37" t="s">
        <v>13</v>
      </c>
      <c r="B507" s="34">
        <v>0</v>
      </c>
      <c r="C507" s="36"/>
      <c r="D507" s="36"/>
      <c r="E507" s="35">
        <v>0</v>
      </c>
      <c r="F507" s="27" t="e">
        <f t="shared" si="18"/>
        <v>#DIV/0!</v>
      </c>
      <c r="G507" s="27" t="e">
        <f t="shared" si="19"/>
        <v>#DIV/0!</v>
      </c>
    </row>
    <row r="508" ht="17.1" customHeight="1" spans="1:7">
      <c r="A508" s="37" t="s">
        <v>14</v>
      </c>
      <c r="B508" s="34">
        <v>0</v>
      </c>
      <c r="C508" s="36"/>
      <c r="D508" s="36"/>
      <c r="E508" s="35">
        <v>90</v>
      </c>
      <c r="F508" s="27" t="e">
        <f t="shared" si="18"/>
        <v>#DIV/0!</v>
      </c>
      <c r="G508" s="27">
        <f t="shared" si="19"/>
        <v>0</v>
      </c>
    </row>
    <row r="509" ht="17.1" customHeight="1" spans="1:7">
      <c r="A509" s="37" t="s">
        <v>345</v>
      </c>
      <c r="B509" s="34">
        <v>115</v>
      </c>
      <c r="C509" s="36">
        <v>305</v>
      </c>
      <c r="D509" s="36">
        <v>204</v>
      </c>
      <c r="E509" s="35">
        <v>255</v>
      </c>
      <c r="F509" s="27">
        <f t="shared" si="18"/>
        <v>66.8852459016394</v>
      </c>
      <c r="G509" s="27">
        <f t="shared" si="19"/>
        <v>80</v>
      </c>
    </row>
    <row r="510" ht="17.1" customHeight="1" spans="1:7">
      <c r="A510" s="37" t="s">
        <v>346</v>
      </c>
      <c r="B510" s="34">
        <v>0</v>
      </c>
      <c r="C510" s="36"/>
      <c r="D510" s="36"/>
      <c r="E510" s="35">
        <v>0</v>
      </c>
      <c r="F510" s="27" t="e">
        <f t="shared" si="18"/>
        <v>#DIV/0!</v>
      </c>
      <c r="G510" s="27" t="e">
        <f t="shared" si="19"/>
        <v>#DIV/0!</v>
      </c>
    </row>
    <row r="511" ht="17.1" customHeight="1" spans="1:7">
      <c r="A511" s="37" t="s">
        <v>347</v>
      </c>
      <c r="B511" s="34">
        <v>0</v>
      </c>
      <c r="C511" s="36"/>
      <c r="D511" s="36"/>
      <c r="E511" s="35">
        <v>0</v>
      </c>
      <c r="F511" s="27" t="e">
        <f t="shared" si="18"/>
        <v>#DIV/0!</v>
      </c>
      <c r="G511" s="27" t="e">
        <f t="shared" si="19"/>
        <v>#DIV/0!</v>
      </c>
    </row>
    <row r="512" ht="17.1" customHeight="1" spans="1:7">
      <c r="A512" s="37" t="s">
        <v>348</v>
      </c>
      <c r="B512" s="34">
        <v>0</v>
      </c>
      <c r="C512" s="36"/>
      <c r="D512" s="36"/>
      <c r="E512" s="35">
        <v>0</v>
      </c>
      <c r="F512" s="27" t="e">
        <f t="shared" si="18"/>
        <v>#DIV/0!</v>
      </c>
      <c r="G512" s="27" t="e">
        <f t="shared" si="19"/>
        <v>#DIV/0!</v>
      </c>
    </row>
    <row r="513" ht="17.1" customHeight="1" spans="1:7">
      <c r="A513" s="37" t="s">
        <v>349</v>
      </c>
      <c r="B513" s="34">
        <v>54</v>
      </c>
      <c r="C513" s="36">
        <v>70</v>
      </c>
      <c r="D513" s="36">
        <v>70</v>
      </c>
      <c r="E513" s="35">
        <v>347</v>
      </c>
      <c r="F513" s="27">
        <f t="shared" si="18"/>
        <v>100</v>
      </c>
      <c r="G513" s="27">
        <f t="shared" si="19"/>
        <v>20.1729106628242</v>
      </c>
    </row>
    <row r="514" ht="17.1" customHeight="1" spans="1:7">
      <c r="A514" s="37" t="s">
        <v>350</v>
      </c>
      <c r="B514" s="34">
        <v>458</v>
      </c>
      <c r="C514" s="36">
        <v>779</v>
      </c>
      <c r="D514" s="36">
        <v>579</v>
      </c>
      <c r="E514" s="35">
        <v>676</v>
      </c>
      <c r="F514" s="27">
        <f t="shared" si="18"/>
        <v>74.3260590500642</v>
      </c>
      <c r="G514" s="27">
        <f t="shared" si="19"/>
        <v>85.6508875739645</v>
      </c>
    </row>
    <row r="515" s="2" customFormat="1" ht="17.1" customHeight="1" spans="1:7">
      <c r="A515" s="37" t="s">
        <v>351</v>
      </c>
      <c r="B515" s="34">
        <v>0</v>
      </c>
      <c r="C515" s="36"/>
      <c r="D515" s="36"/>
      <c r="E515" s="35">
        <v>0</v>
      </c>
      <c r="F515" s="27" t="e">
        <f t="shared" si="18"/>
        <v>#DIV/0!</v>
      </c>
      <c r="G515" s="27" t="e">
        <f t="shared" si="19"/>
        <v>#DIV/0!</v>
      </c>
    </row>
    <row r="516" ht="17.1" customHeight="1" spans="1:7">
      <c r="A516" s="37" t="s">
        <v>352</v>
      </c>
      <c r="B516" s="34">
        <v>0</v>
      </c>
      <c r="C516" s="36"/>
      <c r="D516" s="36"/>
      <c r="E516" s="35">
        <v>4</v>
      </c>
      <c r="F516" s="27" t="e">
        <f t="shared" si="18"/>
        <v>#DIV/0!</v>
      </c>
      <c r="G516" s="27">
        <f t="shared" si="19"/>
        <v>0</v>
      </c>
    </row>
    <row r="517" ht="17.1" customHeight="1" spans="1:7">
      <c r="A517" s="37" t="s">
        <v>353</v>
      </c>
      <c r="B517" s="34">
        <v>167</v>
      </c>
      <c r="C517" s="36">
        <v>241</v>
      </c>
      <c r="D517" s="36">
        <v>141</v>
      </c>
      <c r="E517" s="35">
        <v>160</v>
      </c>
      <c r="F517" s="27">
        <f t="shared" si="18"/>
        <v>58.50622406639</v>
      </c>
      <c r="G517" s="27">
        <f t="shared" si="19"/>
        <v>88.125</v>
      </c>
    </row>
    <row r="518" ht="17.1" customHeight="1" spans="1:7">
      <c r="A518" s="37" t="s">
        <v>354</v>
      </c>
      <c r="B518" s="34">
        <v>0</v>
      </c>
      <c r="C518" s="36"/>
      <c r="D518" s="36"/>
      <c r="E518" s="35">
        <v>15</v>
      </c>
      <c r="F518" s="27" t="e">
        <f t="shared" si="18"/>
        <v>#DIV/0!</v>
      </c>
      <c r="G518" s="27">
        <f t="shared" si="19"/>
        <v>0</v>
      </c>
    </row>
    <row r="519" ht="17.1" customHeight="1" spans="1:7">
      <c r="A519" s="37" t="s">
        <v>355</v>
      </c>
      <c r="B519" s="34">
        <v>609</v>
      </c>
      <c r="C519" s="36">
        <v>1393</v>
      </c>
      <c r="D519" s="36">
        <v>1193</v>
      </c>
      <c r="E519" s="35">
        <v>1089</v>
      </c>
      <c r="F519" s="27">
        <f t="shared" si="18"/>
        <v>85.6424982053123</v>
      </c>
      <c r="G519" s="27">
        <f t="shared" si="19"/>
        <v>109.550045913682</v>
      </c>
    </row>
    <row r="520" ht="17.1" customHeight="1" spans="1:7">
      <c r="A520" s="37" t="s">
        <v>356</v>
      </c>
      <c r="B520" s="34">
        <v>206</v>
      </c>
      <c r="C520" s="36">
        <v>1453</v>
      </c>
      <c r="D520" s="36">
        <v>1253</v>
      </c>
      <c r="E520" s="35">
        <v>2161</v>
      </c>
      <c r="F520" s="27">
        <f t="shared" si="18"/>
        <v>86.2353750860289</v>
      </c>
      <c r="G520" s="27">
        <f t="shared" si="19"/>
        <v>57.9824155483572</v>
      </c>
    </row>
    <row r="521" ht="17.1" customHeight="1" spans="1:7">
      <c r="A521" s="33" t="s">
        <v>357</v>
      </c>
      <c r="B521" s="34">
        <v>349</v>
      </c>
      <c r="C521" s="36">
        <f>SUM(C522:C528)</f>
        <v>1722</v>
      </c>
      <c r="D521" s="36">
        <f>SUM(D522:D528)</f>
        <v>1722</v>
      </c>
      <c r="E521" s="35">
        <v>1522</v>
      </c>
      <c r="F521" s="27">
        <f t="shared" si="18"/>
        <v>100</v>
      </c>
      <c r="G521" s="27">
        <f t="shared" si="19"/>
        <v>113.140604467806</v>
      </c>
    </row>
    <row r="522" ht="17.1" customHeight="1" spans="1:7">
      <c r="A522" s="37" t="s">
        <v>12</v>
      </c>
      <c r="B522" s="34">
        <v>0</v>
      </c>
      <c r="C522" s="36"/>
      <c r="D522" s="36"/>
      <c r="E522" s="35">
        <v>0</v>
      </c>
      <c r="F522" s="27" t="e">
        <f t="shared" si="18"/>
        <v>#DIV/0!</v>
      </c>
      <c r="G522" s="27" t="e">
        <f t="shared" si="19"/>
        <v>#DIV/0!</v>
      </c>
    </row>
    <row r="523" ht="17.1" customHeight="1" spans="1:7">
      <c r="A523" s="37" t="s">
        <v>13</v>
      </c>
      <c r="B523" s="34">
        <v>0</v>
      </c>
      <c r="C523" s="36"/>
      <c r="D523" s="36"/>
      <c r="E523" s="35">
        <v>0</v>
      </c>
      <c r="F523" s="27" t="e">
        <f t="shared" si="18"/>
        <v>#DIV/0!</v>
      </c>
      <c r="G523" s="27" t="e">
        <f t="shared" si="19"/>
        <v>#DIV/0!</v>
      </c>
    </row>
    <row r="524" ht="17.1" customHeight="1" spans="1:7">
      <c r="A524" s="37" t="s">
        <v>14</v>
      </c>
      <c r="B524" s="34">
        <v>0</v>
      </c>
      <c r="C524" s="36"/>
      <c r="D524" s="36"/>
      <c r="E524" s="35">
        <v>0</v>
      </c>
      <c r="F524" s="27" t="e">
        <f t="shared" si="18"/>
        <v>#DIV/0!</v>
      </c>
      <c r="G524" s="27" t="e">
        <f t="shared" si="19"/>
        <v>#DIV/0!</v>
      </c>
    </row>
    <row r="525" ht="17.1" customHeight="1" spans="1:7">
      <c r="A525" s="37" t="s">
        <v>358</v>
      </c>
      <c r="B525" s="34">
        <v>47</v>
      </c>
      <c r="C525" s="36">
        <v>94</v>
      </c>
      <c r="D525" s="36">
        <v>94</v>
      </c>
      <c r="E525" s="35">
        <v>75</v>
      </c>
      <c r="F525" s="27">
        <f t="shared" si="18"/>
        <v>100</v>
      </c>
      <c r="G525" s="27">
        <f t="shared" si="19"/>
        <v>125.333333333333</v>
      </c>
    </row>
    <row r="526" ht="17.1" customHeight="1" spans="1:7">
      <c r="A526" s="37" t="s">
        <v>359</v>
      </c>
      <c r="B526" s="34">
        <v>302</v>
      </c>
      <c r="C526" s="36">
        <v>1578</v>
      </c>
      <c r="D526" s="36">
        <v>1578</v>
      </c>
      <c r="E526" s="35">
        <v>1447</v>
      </c>
      <c r="F526" s="27">
        <f t="shared" si="18"/>
        <v>100</v>
      </c>
      <c r="G526" s="27">
        <f t="shared" si="19"/>
        <v>109.053213545266</v>
      </c>
    </row>
    <row r="527" ht="17.1" customHeight="1" spans="1:7">
      <c r="A527" s="37" t="s">
        <v>360</v>
      </c>
      <c r="B527" s="34">
        <v>0</v>
      </c>
      <c r="C527" s="36"/>
      <c r="D527" s="36"/>
      <c r="E527" s="39">
        <v>0</v>
      </c>
      <c r="F527" s="27" t="e">
        <f t="shared" si="18"/>
        <v>#DIV/0!</v>
      </c>
      <c r="G527" s="27" t="e">
        <f t="shared" si="19"/>
        <v>#DIV/0!</v>
      </c>
    </row>
    <row r="528" ht="17.1" customHeight="1" spans="1:7">
      <c r="A528" s="37" t="s">
        <v>361</v>
      </c>
      <c r="B528" s="34">
        <v>0</v>
      </c>
      <c r="C528" s="36">
        <v>50</v>
      </c>
      <c r="D528" s="36">
        <v>50</v>
      </c>
      <c r="E528" s="39">
        <v>0</v>
      </c>
      <c r="F528" s="27">
        <f t="shared" si="18"/>
        <v>100</v>
      </c>
      <c r="G528" s="27" t="e">
        <f t="shared" si="19"/>
        <v>#DIV/0!</v>
      </c>
    </row>
    <row r="529" ht="17.1" customHeight="1" spans="1:7">
      <c r="A529" s="33" t="s">
        <v>362</v>
      </c>
      <c r="B529" s="34">
        <v>297</v>
      </c>
      <c r="C529" s="36">
        <f>SUM(C530:C539)</f>
        <v>1048</v>
      </c>
      <c r="D529" s="36">
        <f>SUM(D530:D539)</f>
        <v>859</v>
      </c>
      <c r="E529" s="39">
        <v>771</v>
      </c>
      <c r="F529" s="27">
        <f t="shared" si="18"/>
        <v>81.9656488549618</v>
      </c>
      <c r="G529" s="27">
        <f t="shared" si="19"/>
        <v>111.413748378729</v>
      </c>
    </row>
    <row r="530" ht="17.1" customHeight="1" spans="1:7">
      <c r="A530" s="37" t="s">
        <v>12</v>
      </c>
      <c r="B530" s="34">
        <v>212</v>
      </c>
      <c r="C530" s="36">
        <v>308</v>
      </c>
      <c r="D530" s="36">
        <v>219</v>
      </c>
      <c r="E530" s="39">
        <v>139</v>
      </c>
      <c r="F530" s="27">
        <f t="shared" si="18"/>
        <v>71.1038961038961</v>
      </c>
      <c r="G530" s="27">
        <f t="shared" si="19"/>
        <v>157.553956834532</v>
      </c>
    </row>
    <row r="531" ht="17.1" customHeight="1" spans="1:7">
      <c r="A531" s="37" t="s">
        <v>13</v>
      </c>
      <c r="B531" s="34">
        <v>0</v>
      </c>
      <c r="C531" s="36"/>
      <c r="D531" s="36"/>
      <c r="E531" s="35">
        <v>77</v>
      </c>
      <c r="F531" s="27" t="e">
        <f t="shared" si="18"/>
        <v>#DIV/0!</v>
      </c>
      <c r="G531" s="27">
        <f t="shared" si="19"/>
        <v>0</v>
      </c>
    </row>
    <row r="532" ht="17.1" customHeight="1" spans="1:7">
      <c r="A532" s="37" t="s">
        <v>14</v>
      </c>
      <c r="B532" s="34">
        <v>0</v>
      </c>
      <c r="C532" s="36"/>
      <c r="D532" s="36"/>
      <c r="E532" s="35">
        <v>0</v>
      </c>
      <c r="F532" s="27" t="e">
        <f t="shared" si="18"/>
        <v>#DIV/0!</v>
      </c>
      <c r="G532" s="27" t="e">
        <f t="shared" si="19"/>
        <v>#DIV/0!</v>
      </c>
    </row>
    <row r="533" ht="17.1" customHeight="1" spans="1:7">
      <c r="A533" s="37" t="s">
        <v>363</v>
      </c>
      <c r="B533" s="34">
        <v>0</v>
      </c>
      <c r="C533" s="36"/>
      <c r="D533" s="36"/>
      <c r="E533" s="39">
        <v>0</v>
      </c>
      <c r="F533" s="27" t="e">
        <f t="shared" si="18"/>
        <v>#DIV/0!</v>
      </c>
      <c r="G533" s="27" t="e">
        <f t="shared" si="19"/>
        <v>#DIV/0!</v>
      </c>
    </row>
    <row r="534" ht="17.1" customHeight="1" spans="1:7">
      <c r="A534" s="37" t="s">
        <v>364</v>
      </c>
      <c r="B534" s="34">
        <v>0</v>
      </c>
      <c r="C534" s="36"/>
      <c r="D534" s="36"/>
      <c r="E534" s="39">
        <v>0</v>
      </c>
      <c r="F534" s="27" t="e">
        <f t="shared" si="18"/>
        <v>#DIV/0!</v>
      </c>
      <c r="G534" s="27" t="e">
        <f t="shared" si="19"/>
        <v>#DIV/0!</v>
      </c>
    </row>
    <row r="535" ht="17.1" customHeight="1" spans="1:7">
      <c r="A535" s="37" t="s">
        <v>365</v>
      </c>
      <c r="B535" s="34">
        <v>0</v>
      </c>
      <c r="C535" s="36"/>
      <c r="D535" s="36"/>
      <c r="E535" s="35">
        <v>0</v>
      </c>
      <c r="F535" s="27" t="e">
        <f t="shared" si="18"/>
        <v>#DIV/0!</v>
      </c>
      <c r="G535" s="27" t="e">
        <f t="shared" si="19"/>
        <v>#DIV/0!</v>
      </c>
    </row>
    <row r="536" ht="17.1" customHeight="1" spans="1:7">
      <c r="A536" s="37" t="s">
        <v>366</v>
      </c>
      <c r="B536" s="34">
        <v>10</v>
      </c>
      <c r="C536" s="36">
        <v>10</v>
      </c>
      <c r="D536" s="36">
        <v>10</v>
      </c>
      <c r="E536" s="35">
        <v>10</v>
      </c>
      <c r="F536" s="27">
        <f t="shared" ref="F536:F599" si="20">D536/C536%</f>
        <v>100</v>
      </c>
      <c r="G536" s="27">
        <f t="shared" si="19"/>
        <v>100</v>
      </c>
    </row>
    <row r="537" ht="17.1" customHeight="1" spans="1:7">
      <c r="A537" s="37" t="s">
        <v>367</v>
      </c>
      <c r="B537" s="34">
        <v>75</v>
      </c>
      <c r="C537" s="36">
        <v>720</v>
      </c>
      <c r="D537" s="36">
        <v>620</v>
      </c>
      <c r="E537" s="35">
        <v>379</v>
      </c>
      <c r="F537" s="27">
        <f t="shared" si="20"/>
        <v>86.1111111111111</v>
      </c>
      <c r="G537" s="27">
        <f t="shared" si="19"/>
        <v>163.588390501319</v>
      </c>
    </row>
    <row r="538" ht="17.1" customHeight="1" spans="1:7">
      <c r="A538" s="37" t="s">
        <v>368</v>
      </c>
      <c r="B538" s="34">
        <v>0</v>
      </c>
      <c r="C538" s="36"/>
      <c r="D538" s="36"/>
      <c r="E538" s="39">
        <v>0</v>
      </c>
      <c r="F538" s="27" t="e">
        <f t="shared" si="20"/>
        <v>#DIV/0!</v>
      </c>
      <c r="G538" s="27" t="e">
        <f t="shared" si="19"/>
        <v>#DIV/0!</v>
      </c>
    </row>
    <row r="539" ht="17.1" customHeight="1" spans="1:7">
      <c r="A539" s="37" t="s">
        <v>369</v>
      </c>
      <c r="B539" s="34">
        <v>0</v>
      </c>
      <c r="C539" s="36">
        <v>10</v>
      </c>
      <c r="D539" s="36">
        <v>10</v>
      </c>
      <c r="E539" s="39">
        <v>166</v>
      </c>
      <c r="F539" s="27">
        <f t="shared" si="20"/>
        <v>100</v>
      </c>
      <c r="G539" s="27">
        <f t="shared" si="19"/>
        <v>6.02409638554217</v>
      </c>
    </row>
    <row r="540" ht="17.1" customHeight="1" spans="1:7">
      <c r="A540" s="53" t="s">
        <v>370</v>
      </c>
      <c r="B540" s="34">
        <v>0</v>
      </c>
      <c r="C540" s="36">
        <f>SUM(C541:C548)</f>
        <v>0</v>
      </c>
      <c r="D540" s="36">
        <f>SUM(D541:D548)</f>
        <v>0</v>
      </c>
      <c r="E540" s="39">
        <v>0</v>
      </c>
      <c r="F540" s="27" t="e">
        <f t="shared" si="20"/>
        <v>#DIV/0!</v>
      </c>
      <c r="G540" s="27" t="e">
        <f t="shared" si="19"/>
        <v>#DIV/0!</v>
      </c>
    </row>
    <row r="541" ht="17.1" customHeight="1" spans="1:7">
      <c r="A541" s="54" t="s">
        <v>12</v>
      </c>
      <c r="B541" s="34">
        <v>0</v>
      </c>
      <c r="C541" s="36"/>
      <c r="D541" s="36"/>
      <c r="E541" s="39">
        <v>0</v>
      </c>
      <c r="F541" s="27" t="e">
        <f t="shared" si="20"/>
        <v>#DIV/0!</v>
      </c>
      <c r="G541" s="27" t="e">
        <f t="shared" si="19"/>
        <v>#DIV/0!</v>
      </c>
    </row>
    <row r="542" ht="17.1" customHeight="1" spans="1:7">
      <c r="A542" s="54" t="s">
        <v>13</v>
      </c>
      <c r="B542" s="34">
        <v>0</v>
      </c>
      <c r="C542" s="36"/>
      <c r="D542" s="36"/>
      <c r="E542" s="39">
        <v>0</v>
      </c>
      <c r="F542" s="27" t="e">
        <f t="shared" si="20"/>
        <v>#DIV/0!</v>
      </c>
      <c r="G542" s="27" t="e">
        <f t="shared" si="19"/>
        <v>#DIV/0!</v>
      </c>
    </row>
    <row r="543" ht="17.1" customHeight="1" spans="1:7">
      <c r="A543" s="54" t="s">
        <v>14</v>
      </c>
      <c r="B543" s="34">
        <v>0</v>
      </c>
      <c r="C543" s="36"/>
      <c r="D543" s="36"/>
      <c r="E543" s="39">
        <v>0</v>
      </c>
      <c r="F543" s="27" t="e">
        <f t="shared" si="20"/>
        <v>#DIV/0!</v>
      </c>
      <c r="G543" s="27" t="e">
        <f t="shared" si="19"/>
        <v>#DIV/0!</v>
      </c>
    </row>
    <row r="544" s="2" customFormat="1" ht="17.1" customHeight="1" spans="1:7">
      <c r="A544" s="54" t="s">
        <v>371</v>
      </c>
      <c r="B544" s="34">
        <v>0</v>
      </c>
      <c r="C544" s="36"/>
      <c r="D544" s="36"/>
      <c r="E544" s="35">
        <v>0</v>
      </c>
      <c r="F544" s="27" t="e">
        <f t="shared" si="20"/>
        <v>#DIV/0!</v>
      </c>
      <c r="G544" s="27" t="e">
        <f t="shared" ref="G544:G607" si="21">D544/E544%</f>
        <v>#DIV/0!</v>
      </c>
    </row>
    <row r="545" ht="17.1" customHeight="1" spans="1:7">
      <c r="A545" s="54" t="s">
        <v>372</v>
      </c>
      <c r="B545" s="34">
        <v>0</v>
      </c>
      <c r="C545" s="36"/>
      <c r="D545" s="36"/>
      <c r="E545" s="39">
        <v>0</v>
      </c>
      <c r="F545" s="27" t="e">
        <f t="shared" si="20"/>
        <v>#DIV/0!</v>
      </c>
      <c r="G545" s="27" t="e">
        <f t="shared" si="21"/>
        <v>#DIV/0!</v>
      </c>
    </row>
    <row r="546" ht="17.1" customHeight="1" spans="1:7">
      <c r="A546" s="54" t="s">
        <v>373</v>
      </c>
      <c r="B546" s="34">
        <v>0</v>
      </c>
      <c r="C546" s="36"/>
      <c r="D546" s="36"/>
      <c r="E546" s="39">
        <v>0</v>
      </c>
      <c r="F546" s="27" t="e">
        <f t="shared" si="20"/>
        <v>#DIV/0!</v>
      </c>
      <c r="G546" s="27" t="e">
        <f t="shared" si="21"/>
        <v>#DIV/0!</v>
      </c>
    </row>
    <row r="547" ht="17.1" customHeight="1" spans="1:7">
      <c r="A547" s="54" t="s">
        <v>374</v>
      </c>
      <c r="B547" s="34">
        <v>0</v>
      </c>
      <c r="C547" s="36"/>
      <c r="D547" s="36"/>
      <c r="E547" s="39">
        <v>0</v>
      </c>
      <c r="F547" s="27" t="e">
        <f t="shared" si="20"/>
        <v>#DIV/0!</v>
      </c>
      <c r="G547" s="27" t="e">
        <f t="shared" si="21"/>
        <v>#DIV/0!</v>
      </c>
    </row>
    <row r="548" ht="17.1" customHeight="1" spans="1:7">
      <c r="A548" s="54" t="s">
        <v>375</v>
      </c>
      <c r="B548" s="34">
        <v>0</v>
      </c>
      <c r="C548" s="36"/>
      <c r="D548" s="36"/>
      <c r="E548" s="39">
        <v>0</v>
      </c>
      <c r="F548" s="27" t="e">
        <f t="shared" si="20"/>
        <v>#DIV/0!</v>
      </c>
      <c r="G548" s="27" t="e">
        <f t="shared" si="21"/>
        <v>#DIV/0!</v>
      </c>
    </row>
    <row r="549" ht="17.1" customHeight="1" spans="1:7">
      <c r="A549" s="53" t="s">
        <v>376</v>
      </c>
      <c r="B549" s="34">
        <v>903</v>
      </c>
      <c r="C549" s="36">
        <f>SUM(C550:C556)</f>
        <v>1515</v>
      </c>
      <c r="D549" s="36">
        <f>SUM(D550:D556)</f>
        <v>1295</v>
      </c>
      <c r="E549" s="39">
        <v>1736</v>
      </c>
      <c r="F549" s="27">
        <f t="shared" si="20"/>
        <v>85.4785478547855</v>
      </c>
      <c r="G549" s="27">
        <f t="shared" si="21"/>
        <v>74.5967741935484</v>
      </c>
    </row>
    <row r="550" ht="17.1" customHeight="1" spans="1:7">
      <c r="A550" s="54" t="s">
        <v>12</v>
      </c>
      <c r="B550" s="34">
        <v>0</v>
      </c>
      <c r="C550" s="36"/>
      <c r="D550" s="36"/>
      <c r="E550" s="39">
        <v>0</v>
      </c>
      <c r="F550" s="27" t="e">
        <f t="shared" si="20"/>
        <v>#DIV/0!</v>
      </c>
      <c r="G550" s="27" t="e">
        <f t="shared" si="21"/>
        <v>#DIV/0!</v>
      </c>
    </row>
    <row r="551" ht="17.1" customHeight="1" spans="1:7">
      <c r="A551" s="54" t="s">
        <v>13</v>
      </c>
      <c r="B551" s="34">
        <v>0</v>
      </c>
      <c r="C551" s="36"/>
      <c r="D551" s="36"/>
      <c r="E551" s="39">
        <v>0</v>
      </c>
      <c r="F551" s="27" t="e">
        <f t="shared" si="20"/>
        <v>#DIV/0!</v>
      </c>
      <c r="G551" s="27" t="e">
        <f t="shared" si="21"/>
        <v>#DIV/0!</v>
      </c>
    </row>
    <row r="552" ht="17.1" customHeight="1" spans="1:7">
      <c r="A552" s="54" t="s">
        <v>14</v>
      </c>
      <c r="B552" s="34">
        <v>0</v>
      </c>
      <c r="C552" s="36"/>
      <c r="D552" s="36"/>
      <c r="E552" s="35">
        <v>0</v>
      </c>
      <c r="F552" s="27" t="e">
        <f t="shared" si="20"/>
        <v>#DIV/0!</v>
      </c>
      <c r="G552" s="27" t="e">
        <f t="shared" si="21"/>
        <v>#DIV/0!</v>
      </c>
    </row>
    <row r="553" ht="17.1" customHeight="1" spans="1:7">
      <c r="A553" s="54" t="s">
        <v>377</v>
      </c>
      <c r="B553" s="34">
        <v>0</v>
      </c>
      <c r="C553" s="36"/>
      <c r="D553" s="36"/>
      <c r="E553" s="35">
        <v>0</v>
      </c>
      <c r="F553" s="27" t="e">
        <f t="shared" si="20"/>
        <v>#DIV/0!</v>
      </c>
      <c r="G553" s="27" t="e">
        <f t="shared" si="21"/>
        <v>#DIV/0!</v>
      </c>
    </row>
    <row r="554" ht="17.1" customHeight="1" spans="1:7">
      <c r="A554" s="54" t="s">
        <v>378</v>
      </c>
      <c r="B554" s="34">
        <v>0</v>
      </c>
      <c r="C554" s="36"/>
      <c r="D554" s="36"/>
      <c r="E554" s="39">
        <v>0</v>
      </c>
      <c r="F554" s="27" t="e">
        <f t="shared" si="20"/>
        <v>#DIV/0!</v>
      </c>
      <c r="G554" s="27" t="e">
        <f t="shared" si="21"/>
        <v>#DIV/0!</v>
      </c>
    </row>
    <row r="555" ht="17.1" customHeight="1" spans="1:7">
      <c r="A555" s="54" t="s">
        <v>379</v>
      </c>
      <c r="B555" s="34">
        <v>903</v>
      </c>
      <c r="C555" s="36">
        <v>1239</v>
      </c>
      <c r="D555" s="36">
        <v>1219</v>
      </c>
      <c r="E555" s="39">
        <v>1478</v>
      </c>
      <c r="F555" s="27">
        <f t="shared" si="20"/>
        <v>98.3857949959645</v>
      </c>
      <c r="G555" s="27">
        <f t="shared" si="21"/>
        <v>82.4763193504736</v>
      </c>
    </row>
    <row r="556" ht="17.1" customHeight="1" spans="1:7">
      <c r="A556" s="54" t="s">
        <v>380</v>
      </c>
      <c r="B556" s="34">
        <v>0</v>
      </c>
      <c r="C556" s="36">
        <v>276</v>
      </c>
      <c r="D556" s="36">
        <v>76</v>
      </c>
      <c r="E556" s="39">
        <v>258</v>
      </c>
      <c r="F556" s="27">
        <f t="shared" si="20"/>
        <v>27.536231884058</v>
      </c>
      <c r="G556" s="27">
        <f t="shared" si="21"/>
        <v>29.4573643410853</v>
      </c>
    </row>
    <row r="557" ht="17.1" customHeight="1" spans="1:7">
      <c r="A557" s="33" t="s">
        <v>381</v>
      </c>
      <c r="B557" s="34">
        <v>214</v>
      </c>
      <c r="C557" s="36">
        <f>SUM(C558:C560)</f>
        <v>2000</v>
      </c>
      <c r="D557" s="36">
        <f>SUM(D558:D560)</f>
        <v>2000</v>
      </c>
      <c r="E557" s="39">
        <v>231</v>
      </c>
      <c r="F557" s="27">
        <f t="shared" si="20"/>
        <v>100</v>
      </c>
      <c r="G557" s="27">
        <f t="shared" si="21"/>
        <v>865.800865800866</v>
      </c>
    </row>
    <row r="558" ht="17.1" customHeight="1" spans="1:7">
      <c r="A558" s="37" t="s">
        <v>382</v>
      </c>
      <c r="B558" s="34">
        <v>0</v>
      </c>
      <c r="C558" s="36"/>
      <c r="D558" s="36"/>
      <c r="E558" s="39">
        <v>15</v>
      </c>
      <c r="F558" s="27" t="e">
        <f t="shared" si="20"/>
        <v>#DIV/0!</v>
      </c>
      <c r="G558" s="27">
        <f t="shared" si="21"/>
        <v>0</v>
      </c>
    </row>
    <row r="559" ht="17.1" customHeight="1" spans="1:7">
      <c r="A559" s="37" t="s">
        <v>383</v>
      </c>
      <c r="B559" s="34">
        <v>214</v>
      </c>
      <c r="C559" s="36"/>
      <c r="D559" s="36"/>
      <c r="E559" s="39">
        <v>216</v>
      </c>
      <c r="F559" s="27" t="e">
        <f t="shared" si="20"/>
        <v>#DIV/0!</v>
      </c>
      <c r="G559" s="27">
        <f t="shared" si="21"/>
        <v>0</v>
      </c>
    </row>
    <row r="560" ht="17.1" customHeight="1" spans="1:7">
      <c r="A560" s="37" t="s">
        <v>384</v>
      </c>
      <c r="B560" s="34">
        <v>0</v>
      </c>
      <c r="C560" s="36">
        <v>2000</v>
      </c>
      <c r="D560" s="36">
        <v>2000</v>
      </c>
      <c r="E560" s="39">
        <v>0</v>
      </c>
      <c r="F560" s="27">
        <f t="shared" si="20"/>
        <v>100</v>
      </c>
      <c r="G560" s="27" t="e">
        <f t="shared" si="21"/>
        <v>#DIV/0!</v>
      </c>
    </row>
    <row r="561" s="4" customFormat="1" ht="17.1" customHeight="1" spans="1:7">
      <c r="A561" s="43" t="s">
        <v>385</v>
      </c>
      <c r="B561" s="44">
        <v>110581</v>
      </c>
      <c r="C561" s="45">
        <f>SUM(C562,C581,C589,C591,C600,C604,C614,C623,C630,C638,C647,C653,C656,C659,C662,C665,C668,C672,C676,C685,C688)</f>
        <v>145118</v>
      </c>
      <c r="D561" s="45">
        <f>SUM(D562,D581,D589,D591,D600,D604,D614,D623,D630,D638,D647,D653,D656,D659,D662,D665,D668,D672,D676,D685,D688)</f>
        <v>137553</v>
      </c>
      <c r="E561" s="46">
        <v>142941</v>
      </c>
      <c r="F561" s="47">
        <f t="shared" si="20"/>
        <v>94.7870009233865</v>
      </c>
      <c r="G561" s="47">
        <f t="shared" si="21"/>
        <v>96.230612630386</v>
      </c>
    </row>
    <row r="562" ht="17.1" customHeight="1" spans="1:7">
      <c r="A562" s="33" t="s">
        <v>386</v>
      </c>
      <c r="B562" s="34">
        <v>2002</v>
      </c>
      <c r="C562" s="36">
        <f>SUM(C563:C580)</f>
        <v>2132</v>
      </c>
      <c r="D562" s="36">
        <f>SUM(D563:D580)</f>
        <v>2132</v>
      </c>
      <c r="E562" s="39">
        <v>2216</v>
      </c>
      <c r="F562" s="27">
        <f t="shared" si="20"/>
        <v>100</v>
      </c>
      <c r="G562" s="27">
        <f t="shared" si="21"/>
        <v>96.2093862815885</v>
      </c>
    </row>
    <row r="563" s="2" customFormat="1" ht="17.1" customHeight="1" spans="1:7">
      <c r="A563" s="37" t="s">
        <v>12</v>
      </c>
      <c r="B563" s="35">
        <v>697</v>
      </c>
      <c r="C563" s="36">
        <v>710</v>
      </c>
      <c r="D563" s="36">
        <v>710</v>
      </c>
      <c r="E563" s="35">
        <v>516</v>
      </c>
      <c r="F563" s="27">
        <f t="shared" si="20"/>
        <v>100</v>
      </c>
      <c r="G563" s="27">
        <f t="shared" si="21"/>
        <v>137.596899224806</v>
      </c>
    </row>
    <row r="564" ht="17.1" customHeight="1" spans="1:7">
      <c r="A564" s="37" t="s">
        <v>13</v>
      </c>
      <c r="B564" s="34">
        <v>0</v>
      </c>
      <c r="C564" s="36"/>
      <c r="D564" s="36"/>
      <c r="E564" s="35">
        <v>0</v>
      </c>
      <c r="F564" s="27" t="e">
        <f t="shared" si="20"/>
        <v>#DIV/0!</v>
      </c>
      <c r="G564" s="27" t="e">
        <f t="shared" si="21"/>
        <v>#DIV/0!</v>
      </c>
    </row>
    <row r="565" ht="17.1" customHeight="1" spans="1:7">
      <c r="A565" s="37" t="s">
        <v>14</v>
      </c>
      <c r="B565" s="34">
        <v>5</v>
      </c>
      <c r="C565" s="36">
        <v>5</v>
      </c>
      <c r="D565" s="36">
        <v>5</v>
      </c>
      <c r="E565" s="39">
        <v>5</v>
      </c>
      <c r="F565" s="27">
        <f t="shared" si="20"/>
        <v>100</v>
      </c>
      <c r="G565" s="27">
        <f t="shared" si="21"/>
        <v>100</v>
      </c>
    </row>
    <row r="566" ht="17.1" customHeight="1" spans="1:7">
      <c r="A566" s="37" t="s">
        <v>387</v>
      </c>
      <c r="B566" s="34">
        <v>10</v>
      </c>
      <c r="C566" s="36">
        <v>10</v>
      </c>
      <c r="D566" s="36">
        <v>10</v>
      </c>
      <c r="E566" s="39">
        <v>10</v>
      </c>
      <c r="F566" s="27">
        <f t="shared" si="20"/>
        <v>100</v>
      </c>
      <c r="G566" s="27">
        <f t="shared" si="21"/>
        <v>100</v>
      </c>
    </row>
    <row r="567" ht="17.1" customHeight="1" spans="1:7">
      <c r="A567" s="37" t="s">
        <v>388</v>
      </c>
      <c r="B567" s="34">
        <v>99</v>
      </c>
      <c r="C567" s="36">
        <v>109</v>
      </c>
      <c r="D567" s="36">
        <v>109</v>
      </c>
      <c r="E567" s="39">
        <v>99</v>
      </c>
      <c r="F567" s="27">
        <f t="shared" si="20"/>
        <v>100</v>
      </c>
      <c r="G567" s="27">
        <f t="shared" si="21"/>
        <v>110.10101010101</v>
      </c>
    </row>
    <row r="568" ht="17.1" customHeight="1" spans="1:7">
      <c r="A568" s="37" t="s">
        <v>389</v>
      </c>
      <c r="B568" s="34">
        <v>244</v>
      </c>
      <c r="C568" s="36">
        <v>276</v>
      </c>
      <c r="D568" s="36">
        <v>276</v>
      </c>
      <c r="E568" s="39">
        <v>226</v>
      </c>
      <c r="F568" s="27">
        <f t="shared" si="20"/>
        <v>100</v>
      </c>
      <c r="G568" s="27">
        <f t="shared" si="21"/>
        <v>122.12389380531</v>
      </c>
    </row>
    <row r="569" ht="17.1" customHeight="1" spans="1:7">
      <c r="A569" s="37" t="s">
        <v>390</v>
      </c>
      <c r="B569" s="34">
        <v>0</v>
      </c>
      <c r="C569" s="36"/>
      <c r="D569" s="36"/>
      <c r="E569" s="39">
        <v>0</v>
      </c>
      <c r="F569" s="27" t="e">
        <f t="shared" si="20"/>
        <v>#DIV/0!</v>
      </c>
      <c r="G569" s="27" t="e">
        <f t="shared" si="21"/>
        <v>#DIV/0!</v>
      </c>
    </row>
    <row r="570" ht="17.1" customHeight="1" spans="1:7">
      <c r="A570" s="37" t="s">
        <v>53</v>
      </c>
      <c r="B570" s="34">
        <v>0</v>
      </c>
      <c r="C570" s="36">
        <v>20</v>
      </c>
      <c r="D570" s="36">
        <v>20</v>
      </c>
      <c r="E570" s="39">
        <v>80</v>
      </c>
      <c r="F570" s="27">
        <f t="shared" si="20"/>
        <v>100</v>
      </c>
      <c r="G570" s="27">
        <f t="shared" si="21"/>
        <v>25</v>
      </c>
    </row>
    <row r="571" ht="17.1" customHeight="1" spans="1:7">
      <c r="A571" s="37" t="s">
        <v>391</v>
      </c>
      <c r="B571" s="34">
        <v>750</v>
      </c>
      <c r="C571" s="36">
        <v>767</v>
      </c>
      <c r="D571" s="36">
        <v>767</v>
      </c>
      <c r="E571" s="39">
        <v>801</v>
      </c>
      <c r="F571" s="27">
        <f t="shared" si="20"/>
        <v>100</v>
      </c>
      <c r="G571" s="27">
        <f t="shared" si="21"/>
        <v>95.7553058676654</v>
      </c>
    </row>
    <row r="572" ht="17.1" customHeight="1" spans="1:7">
      <c r="A572" s="37" t="s">
        <v>392</v>
      </c>
      <c r="B572" s="34">
        <v>0</v>
      </c>
      <c r="C572" s="36"/>
      <c r="D572" s="36"/>
      <c r="E572" s="39">
        <v>0</v>
      </c>
      <c r="F572" s="27" t="e">
        <f t="shared" si="20"/>
        <v>#DIV/0!</v>
      </c>
      <c r="G572" s="27" t="e">
        <f t="shared" si="21"/>
        <v>#DIV/0!</v>
      </c>
    </row>
    <row r="573" ht="17.1" customHeight="1" spans="1:7">
      <c r="A573" s="37" t="s">
        <v>393</v>
      </c>
      <c r="B573" s="34">
        <v>0</v>
      </c>
      <c r="C573" s="36"/>
      <c r="D573" s="36"/>
      <c r="E573" s="39">
        <v>0</v>
      </c>
      <c r="F573" s="27" t="e">
        <f t="shared" si="20"/>
        <v>#DIV/0!</v>
      </c>
      <c r="G573" s="27" t="e">
        <f t="shared" si="21"/>
        <v>#DIV/0!</v>
      </c>
    </row>
    <row r="574" ht="17.1" customHeight="1" spans="1:7">
      <c r="A574" s="37" t="s">
        <v>394</v>
      </c>
      <c r="B574" s="34">
        <v>25</v>
      </c>
      <c r="C574" s="36">
        <v>22</v>
      </c>
      <c r="D574" s="36">
        <v>22</v>
      </c>
      <c r="E574" s="39">
        <v>25</v>
      </c>
      <c r="F574" s="27">
        <f t="shared" si="20"/>
        <v>100</v>
      </c>
      <c r="G574" s="27">
        <f t="shared" si="21"/>
        <v>88</v>
      </c>
    </row>
    <row r="575" ht="17.1" customHeight="1" spans="1:7">
      <c r="A575" s="37" t="s">
        <v>395</v>
      </c>
      <c r="B575" s="34">
        <v>0</v>
      </c>
      <c r="C575" s="36"/>
      <c r="D575" s="36"/>
      <c r="E575" s="39">
        <v>0</v>
      </c>
      <c r="F575" s="27" t="e">
        <f t="shared" si="20"/>
        <v>#DIV/0!</v>
      </c>
      <c r="G575" s="27" t="e">
        <f t="shared" si="21"/>
        <v>#DIV/0!</v>
      </c>
    </row>
    <row r="576" ht="17.1" customHeight="1" spans="1:7">
      <c r="A576" s="37" t="s">
        <v>396</v>
      </c>
      <c r="B576" s="34">
        <v>0</v>
      </c>
      <c r="C576" s="36"/>
      <c r="D576" s="36"/>
      <c r="E576" s="39">
        <v>0</v>
      </c>
      <c r="F576" s="27" t="e">
        <f t="shared" si="20"/>
        <v>#DIV/0!</v>
      </c>
      <c r="G576" s="27" t="e">
        <f t="shared" si="21"/>
        <v>#DIV/0!</v>
      </c>
    </row>
    <row r="577" ht="17.1" customHeight="1" spans="1:7">
      <c r="A577" s="37" t="s">
        <v>397</v>
      </c>
      <c r="B577" s="34">
        <v>0</v>
      </c>
      <c r="C577" s="36"/>
      <c r="D577" s="36"/>
      <c r="E577" s="39">
        <v>0</v>
      </c>
      <c r="F577" s="27" t="e">
        <f t="shared" si="20"/>
        <v>#DIV/0!</v>
      </c>
      <c r="G577" s="27" t="e">
        <f t="shared" si="21"/>
        <v>#DIV/0!</v>
      </c>
    </row>
    <row r="578" ht="17.1" customHeight="1" spans="1:7">
      <c r="A578" s="37" t="s">
        <v>398</v>
      </c>
      <c r="B578" s="34">
        <v>0</v>
      </c>
      <c r="C578" s="36"/>
      <c r="D578" s="36"/>
      <c r="E578" s="39">
        <v>0</v>
      </c>
      <c r="F578" s="27" t="e">
        <f t="shared" si="20"/>
        <v>#DIV/0!</v>
      </c>
      <c r="G578" s="27" t="e">
        <f t="shared" si="21"/>
        <v>#DIV/0!</v>
      </c>
    </row>
    <row r="579" ht="17.1" customHeight="1" spans="1:7">
      <c r="A579" s="37" t="s">
        <v>21</v>
      </c>
      <c r="B579" s="34">
        <v>0</v>
      </c>
      <c r="C579" s="36"/>
      <c r="D579" s="36"/>
      <c r="E579" s="39">
        <v>0</v>
      </c>
      <c r="F579" s="27" t="e">
        <f t="shared" si="20"/>
        <v>#DIV/0!</v>
      </c>
      <c r="G579" s="27" t="e">
        <f t="shared" si="21"/>
        <v>#DIV/0!</v>
      </c>
    </row>
    <row r="580" ht="17.1" customHeight="1" spans="1:7">
      <c r="A580" s="37" t="s">
        <v>399</v>
      </c>
      <c r="B580" s="34">
        <v>172</v>
      </c>
      <c r="C580" s="36">
        <v>213</v>
      </c>
      <c r="D580" s="36">
        <v>213</v>
      </c>
      <c r="E580" s="39">
        <v>454</v>
      </c>
      <c r="F580" s="27">
        <f t="shared" si="20"/>
        <v>100</v>
      </c>
      <c r="G580" s="27">
        <f t="shared" si="21"/>
        <v>46.9162995594714</v>
      </c>
    </row>
    <row r="581" ht="17.1" customHeight="1" spans="1:7">
      <c r="A581" s="33" t="s">
        <v>400</v>
      </c>
      <c r="B581" s="34">
        <v>1445</v>
      </c>
      <c r="C581" s="36">
        <f>SUM(C582:C588)</f>
        <v>2986</v>
      </c>
      <c r="D581" s="36">
        <f>SUM(D582:D588)</f>
        <v>2986</v>
      </c>
      <c r="E581" s="39">
        <v>2473</v>
      </c>
      <c r="F581" s="27">
        <f t="shared" si="20"/>
        <v>100</v>
      </c>
      <c r="G581" s="27">
        <f t="shared" si="21"/>
        <v>120.744035584311</v>
      </c>
    </row>
    <row r="582" ht="17.1" customHeight="1" spans="1:7">
      <c r="A582" s="37" t="s">
        <v>12</v>
      </c>
      <c r="B582" s="34">
        <v>1137</v>
      </c>
      <c r="C582" s="36">
        <v>1326</v>
      </c>
      <c r="D582" s="36">
        <v>1326</v>
      </c>
      <c r="E582" s="39">
        <v>368</v>
      </c>
      <c r="F582" s="27">
        <f t="shared" si="20"/>
        <v>100</v>
      </c>
      <c r="G582" s="27">
        <f t="shared" si="21"/>
        <v>360.326086956522</v>
      </c>
    </row>
    <row r="583" ht="17.1" customHeight="1" spans="1:7">
      <c r="A583" s="37" t="s">
        <v>13</v>
      </c>
      <c r="B583" s="34">
        <v>0</v>
      </c>
      <c r="C583" s="36"/>
      <c r="D583" s="36"/>
      <c r="E583" s="39">
        <v>10</v>
      </c>
      <c r="F583" s="27" t="e">
        <f t="shared" si="20"/>
        <v>#DIV/0!</v>
      </c>
      <c r="G583" s="27">
        <f t="shared" si="21"/>
        <v>0</v>
      </c>
    </row>
    <row r="584" ht="17.1" customHeight="1" spans="1:7">
      <c r="A584" s="37" t="s">
        <v>14</v>
      </c>
      <c r="B584" s="34">
        <v>0</v>
      </c>
      <c r="C584" s="36"/>
      <c r="D584" s="36"/>
      <c r="E584" s="35">
        <v>0</v>
      </c>
      <c r="F584" s="27" t="e">
        <f t="shared" si="20"/>
        <v>#DIV/0!</v>
      </c>
      <c r="G584" s="27" t="e">
        <f t="shared" si="21"/>
        <v>#DIV/0!</v>
      </c>
    </row>
    <row r="585" ht="17.1" customHeight="1" spans="1:7">
      <c r="A585" s="37" t="s">
        <v>401</v>
      </c>
      <c r="B585" s="34">
        <v>0</v>
      </c>
      <c r="C585" s="36"/>
      <c r="D585" s="36"/>
      <c r="E585" s="39">
        <v>0</v>
      </c>
      <c r="F585" s="27" t="e">
        <f t="shared" si="20"/>
        <v>#DIV/0!</v>
      </c>
      <c r="G585" s="27" t="e">
        <f t="shared" si="21"/>
        <v>#DIV/0!</v>
      </c>
    </row>
    <row r="586" ht="17.1" customHeight="1" spans="1:7">
      <c r="A586" s="37" t="s">
        <v>402</v>
      </c>
      <c r="B586" s="34">
        <v>19</v>
      </c>
      <c r="C586" s="36">
        <v>49</v>
      </c>
      <c r="D586" s="36">
        <v>49</v>
      </c>
      <c r="E586" s="39">
        <v>19</v>
      </c>
      <c r="F586" s="27">
        <f t="shared" si="20"/>
        <v>100</v>
      </c>
      <c r="G586" s="27">
        <f t="shared" si="21"/>
        <v>257.894736842105</v>
      </c>
    </row>
    <row r="587" ht="17.1" customHeight="1" spans="1:7">
      <c r="A587" s="37" t="s">
        <v>403</v>
      </c>
      <c r="B587" s="34">
        <v>0</v>
      </c>
      <c r="C587" s="36">
        <v>10</v>
      </c>
      <c r="D587" s="36">
        <v>10</v>
      </c>
      <c r="E587" s="39">
        <v>0</v>
      </c>
      <c r="F587" s="27">
        <f t="shared" si="20"/>
        <v>100</v>
      </c>
      <c r="G587" s="27" t="e">
        <f t="shared" si="21"/>
        <v>#DIV/0!</v>
      </c>
    </row>
    <row r="588" ht="17.1" customHeight="1" spans="1:7">
      <c r="A588" s="37" t="s">
        <v>404</v>
      </c>
      <c r="B588" s="34">
        <v>289</v>
      </c>
      <c r="C588" s="36">
        <v>1601</v>
      </c>
      <c r="D588" s="36">
        <v>1601</v>
      </c>
      <c r="E588" s="39">
        <v>2076</v>
      </c>
      <c r="F588" s="27">
        <f t="shared" si="20"/>
        <v>100</v>
      </c>
      <c r="G588" s="27">
        <f t="shared" si="21"/>
        <v>77.1194605009634</v>
      </c>
    </row>
    <row r="589" ht="17.1" customHeight="1" spans="1:7">
      <c r="A589" s="33" t="s">
        <v>405</v>
      </c>
      <c r="B589" s="34">
        <v>0</v>
      </c>
      <c r="C589" s="36">
        <f>C590</f>
        <v>0</v>
      </c>
      <c r="D589" s="36">
        <f>D590</f>
        <v>0</v>
      </c>
      <c r="E589" s="39">
        <v>0</v>
      </c>
      <c r="F589" s="27" t="e">
        <f t="shared" si="20"/>
        <v>#DIV/0!</v>
      </c>
      <c r="G589" s="27" t="e">
        <f t="shared" si="21"/>
        <v>#DIV/0!</v>
      </c>
    </row>
    <row r="590" ht="17.1" customHeight="1" spans="1:7">
      <c r="A590" s="37" t="s">
        <v>406</v>
      </c>
      <c r="B590" s="34">
        <v>0</v>
      </c>
      <c r="C590" s="36"/>
      <c r="D590" s="36"/>
      <c r="E590" s="39">
        <v>0</v>
      </c>
      <c r="F590" s="27" t="e">
        <f t="shared" si="20"/>
        <v>#DIV/0!</v>
      </c>
      <c r="G590" s="27" t="e">
        <f t="shared" si="21"/>
        <v>#DIV/0!</v>
      </c>
    </row>
    <row r="591" ht="17.1" customHeight="1" spans="1:7">
      <c r="A591" s="33" t="s">
        <v>407</v>
      </c>
      <c r="B591" s="34">
        <v>45108</v>
      </c>
      <c r="C591" s="36">
        <f>SUM(C592:C599)</f>
        <v>52246</v>
      </c>
      <c r="D591" s="36">
        <f>SUM(D592:D599)</f>
        <v>51851</v>
      </c>
      <c r="E591" s="39">
        <v>55045</v>
      </c>
      <c r="F591" s="27">
        <f t="shared" si="20"/>
        <v>99.2439612601922</v>
      </c>
      <c r="G591" s="27">
        <f t="shared" si="21"/>
        <v>94.1974747933509</v>
      </c>
    </row>
    <row r="592" ht="17.1" customHeight="1" spans="1:7">
      <c r="A592" s="37" t="s">
        <v>408</v>
      </c>
      <c r="B592" s="34">
        <v>4665</v>
      </c>
      <c r="C592" s="36">
        <v>5313</v>
      </c>
      <c r="D592" s="36">
        <v>5208</v>
      </c>
      <c r="E592" s="39">
        <v>5129</v>
      </c>
      <c r="F592" s="27">
        <f t="shared" si="20"/>
        <v>98.0237154150198</v>
      </c>
      <c r="G592" s="27">
        <f t="shared" si="21"/>
        <v>101.540261259505</v>
      </c>
    </row>
    <row r="593" ht="17.1" customHeight="1" spans="1:7">
      <c r="A593" s="37" t="s">
        <v>409</v>
      </c>
      <c r="B593" s="34">
        <v>9563</v>
      </c>
      <c r="C593" s="36">
        <v>11545</v>
      </c>
      <c r="D593" s="36">
        <v>11355</v>
      </c>
      <c r="E593" s="39">
        <v>12041</v>
      </c>
      <c r="F593" s="27">
        <f t="shared" si="20"/>
        <v>98.3542659159809</v>
      </c>
      <c r="G593" s="27">
        <f t="shared" si="21"/>
        <v>94.3027987708662</v>
      </c>
    </row>
    <row r="594" ht="17.1" customHeight="1" spans="1:7">
      <c r="A594" s="37" t="s">
        <v>410</v>
      </c>
      <c r="B594" s="34">
        <v>0</v>
      </c>
      <c r="C594" s="36"/>
      <c r="D594" s="36"/>
      <c r="E594" s="39">
        <v>0</v>
      </c>
      <c r="F594" s="27" t="e">
        <f t="shared" si="20"/>
        <v>#DIV/0!</v>
      </c>
      <c r="G594" s="27" t="e">
        <f t="shared" si="21"/>
        <v>#DIV/0!</v>
      </c>
    </row>
    <row r="595" ht="17.1" customHeight="1" spans="1:7">
      <c r="A595" s="37" t="s">
        <v>411</v>
      </c>
      <c r="B595" s="34">
        <v>30359</v>
      </c>
      <c r="C595" s="36">
        <v>29913</v>
      </c>
      <c r="D595" s="36">
        <v>29813</v>
      </c>
      <c r="E595" s="39">
        <v>30121</v>
      </c>
      <c r="F595" s="27">
        <f t="shared" si="20"/>
        <v>99.6656971885134</v>
      </c>
      <c r="G595" s="27">
        <f t="shared" si="21"/>
        <v>98.9774575877295</v>
      </c>
    </row>
    <row r="596" ht="17.1" customHeight="1" spans="1:7">
      <c r="A596" s="37" t="s">
        <v>412</v>
      </c>
      <c r="B596" s="34">
        <v>521</v>
      </c>
      <c r="C596" s="36">
        <v>5441</v>
      </c>
      <c r="D596" s="36">
        <v>5441</v>
      </c>
      <c r="E596" s="39">
        <v>5440</v>
      </c>
      <c r="F596" s="27">
        <f t="shared" si="20"/>
        <v>100</v>
      </c>
      <c r="G596" s="27">
        <f t="shared" si="21"/>
        <v>100.018382352941</v>
      </c>
    </row>
    <row r="597" ht="17.1" customHeight="1" spans="1:7">
      <c r="A597" s="37" t="s">
        <v>413</v>
      </c>
      <c r="B597" s="34">
        <v>0</v>
      </c>
      <c r="C597" s="36"/>
      <c r="D597" s="36"/>
      <c r="E597" s="39">
        <v>0</v>
      </c>
      <c r="F597" s="27" t="e">
        <f t="shared" si="20"/>
        <v>#DIV/0!</v>
      </c>
      <c r="G597" s="27" t="e">
        <f t="shared" si="21"/>
        <v>#DIV/0!</v>
      </c>
    </row>
    <row r="598" ht="17.1" customHeight="1" spans="1:7">
      <c r="A598" s="37" t="s">
        <v>414</v>
      </c>
      <c r="B598" s="34">
        <v>0</v>
      </c>
      <c r="C598" s="36"/>
      <c r="D598" s="36"/>
      <c r="E598" s="39">
        <v>0</v>
      </c>
      <c r="F598" s="27" t="e">
        <f t="shared" si="20"/>
        <v>#DIV/0!</v>
      </c>
      <c r="G598" s="27" t="e">
        <f t="shared" si="21"/>
        <v>#DIV/0!</v>
      </c>
    </row>
    <row r="599" ht="17.1" customHeight="1" spans="1:7">
      <c r="A599" s="37" t="s">
        <v>415</v>
      </c>
      <c r="B599" s="34">
        <v>0</v>
      </c>
      <c r="C599" s="36">
        <v>34</v>
      </c>
      <c r="D599" s="36">
        <v>34</v>
      </c>
      <c r="E599" s="39">
        <v>2314</v>
      </c>
      <c r="F599" s="27">
        <f t="shared" si="20"/>
        <v>100</v>
      </c>
      <c r="G599" s="27">
        <f t="shared" si="21"/>
        <v>1.46931719965428</v>
      </c>
    </row>
    <row r="600" ht="17.1" customHeight="1" spans="1:7">
      <c r="A600" s="33" t="s">
        <v>416</v>
      </c>
      <c r="B600" s="34">
        <v>0</v>
      </c>
      <c r="C600" s="36">
        <f>SUM(C601:C603)</f>
        <v>91</v>
      </c>
      <c r="D600" s="36">
        <f>SUM(D601:D603)</f>
        <v>53</v>
      </c>
      <c r="E600" s="39">
        <v>109</v>
      </c>
      <c r="F600" s="27">
        <f t="shared" ref="F600:F663" si="22">D600/C600%</f>
        <v>58.2417582417582</v>
      </c>
      <c r="G600" s="27">
        <f t="shared" si="21"/>
        <v>48.6238532110092</v>
      </c>
    </row>
    <row r="601" ht="17.1" customHeight="1" spans="1:7">
      <c r="A601" s="37" t="s">
        <v>417</v>
      </c>
      <c r="B601" s="34"/>
      <c r="C601" s="36">
        <v>53</v>
      </c>
      <c r="D601" s="36">
        <v>45</v>
      </c>
      <c r="E601" s="35">
        <v>0</v>
      </c>
      <c r="F601" s="27">
        <f t="shared" si="22"/>
        <v>84.9056603773585</v>
      </c>
      <c r="G601" s="27" t="e">
        <f t="shared" si="21"/>
        <v>#DIV/0!</v>
      </c>
    </row>
    <row r="602" ht="17.1" customHeight="1" spans="1:7">
      <c r="A602" s="37" t="s">
        <v>418</v>
      </c>
      <c r="B602" s="34">
        <v>0</v>
      </c>
      <c r="C602" s="36"/>
      <c r="D602" s="36"/>
      <c r="E602" s="35">
        <v>0</v>
      </c>
      <c r="F602" s="27" t="e">
        <f t="shared" si="22"/>
        <v>#DIV/0!</v>
      </c>
      <c r="G602" s="27" t="e">
        <f t="shared" si="21"/>
        <v>#DIV/0!</v>
      </c>
    </row>
    <row r="603" ht="17.1" customHeight="1" spans="1:7">
      <c r="A603" s="37" t="s">
        <v>419</v>
      </c>
      <c r="B603" s="34">
        <v>0</v>
      </c>
      <c r="C603" s="36">
        <v>38</v>
      </c>
      <c r="D603" s="36">
        <v>8</v>
      </c>
      <c r="E603" s="35">
        <v>109</v>
      </c>
      <c r="F603" s="27">
        <f t="shared" si="22"/>
        <v>21.0526315789474</v>
      </c>
      <c r="G603" s="27">
        <f t="shared" si="21"/>
        <v>7.3394495412844</v>
      </c>
    </row>
    <row r="604" ht="17.1" customHeight="1" spans="1:7">
      <c r="A604" s="33" t="s">
        <v>420</v>
      </c>
      <c r="B604" s="34">
        <v>5000</v>
      </c>
      <c r="C604" s="36">
        <f>SUM(C605:C613)</f>
        <v>5943</v>
      </c>
      <c r="D604" s="36">
        <f>SUM(D605:D613)</f>
        <v>4823</v>
      </c>
      <c r="E604" s="39">
        <v>5039</v>
      </c>
      <c r="F604" s="27">
        <f t="shared" si="22"/>
        <v>81.1542991755006</v>
      </c>
      <c r="G604" s="27">
        <f t="shared" si="21"/>
        <v>95.7134352053979</v>
      </c>
    </row>
    <row r="605" ht="17.1" customHeight="1" spans="1:7">
      <c r="A605" s="37" t="s">
        <v>421</v>
      </c>
      <c r="B605" s="34">
        <v>0</v>
      </c>
      <c r="C605" s="36"/>
      <c r="D605" s="36"/>
      <c r="E605" s="39">
        <v>0</v>
      </c>
      <c r="F605" s="27" t="e">
        <f t="shared" si="22"/>
        <v>#DIV/0!</v>
      </c>
      <c r="G605" s="27" t="e">
        <f t="shared" si="21"/>
        <v>#DIV/0!</v>
      </c>
    </row>
    <row r="606" ht="17.1" customHeight="1" spans="1:7">
      <c r="A606" s="37" t="s">
        <v>422</v>
      </c>
      <c r="B606" s="34">
        <v>0</v>
      </c>
      <c r="C606" s="36"/>
      <c r="D606" s="36"/>
      <c r="E606" s="39">
        <v>0</v>
      </c>
      <c r="F606" s="27" t="e">
        <f t="shared" si="22"/>
        <v>#DIV/0!</v>
      </c>
      <c r="G606" s="27" t="e">
        <f t="shared" si="21"/>
        <v>#DIV/0!</v>
      </c>
    </row>
    <row r="607" ht="17.1" customHeight="1" spans="1:7">
      <c r="A607" s="37" t="s">
        <v>423</v>
      </c>
      <c r="B607" s="34">
        <v>0</v>
      </c>
      <c r="C607" s="36"/>
      <c r="D607" s="36"/>
      <c r="E607" s="39">
        <v>0</v>
      </c>
      <c r="F607" s="27" t="e">
        <f t="shared" si="22"/>
        <v>#DIV/0!</v>
      </c>
      <c r="G607" s="27" t="e">
        <f t="shared" si="21"/>
        <v>#DIV/0!</v>
      </c>
    </row>
    <row r="608" ht="17.1" customHeight="1" spans="1:7">
      <c r="A608" s="37" t="s">
        <v>424</v>
      </c>
      <c r="B608" s="34">
        <v>0</v>
      </c>
      <c r="C608" s="36"/>
      <c r="D608" s="36"/>
      <c r="E608" s="39">
        <v>0</v>
      </c>
      <c r="F608" s="27" t="e">
        <f t="shared" si="22"/>
        <v>#DIV/0!</v>
      </c>
      <c r="G608" s="27" t="e">
        <f t="shared" ref="G608:G671" si="23">D608/E608%</f>
        <v>#DIV/0!</v>
      </c>
    </row>
    <row r="609" ht="17.1" customHeight="1" spans="1:7">
      <c r="A609" s="37" t="s">
        <v>425</v>
      </c>
      <c r="B609" s="34">
        <v>0</v>
      </c>
      <c r="C609" s="36"/>
      <c r="D609" s="36"/>
      <c r="E609" s="39">
        <v>0</v>
      </c>
      <c r="F609" s="27" t="e">
        <f t="shared" si="22"/>
        <v>#DIV/0!</v>
      </c>
      <c r="G609" s="27" t="e">
        <f t="shared" si="23"/>
        <v>#DIV/0!</v>
      </c>
    </row>
    <row r="610" ht="17.1" customHeight="1" spans="1:7">
      <c r="A610" s="37" t="s">
        <v>426</v>
      </c>
      <c r="B610" s="34">
        <v>0</v>
      </c>
      <c r="C610" s="36">
        <v>120</v>
      </c>
      <c r="D610" s="36">
        <v>120</v>
      </c>
      <c r="E610" s="39">
        <v>0</v>
      </c>
      <c r="F610" s="27">
        <f t="shared" si="22"/>
        <v>100</v>
      </c>
      <c r="G610" s="27" t="e">
        <f t="shared" si="23"/>
        <v>#DIV/0!</v>
      </c>
    </row>
    <row r="611" ht="17.1" customHeight="1" spans="1:7">
      <c r="A611" s="37" t="s">
        <v>427</v>
      </c>
      <c r="B611" s="34">
        <v>0</v>
      </c>
      <c r="C611" s="36"/>
      <c r="D611" s="36"/>
      <c r="E611" s="39">
        <v>0</v>
      </c>
      <c r="F611" s="27" t="e">
        <f t="shared" si="22"/>
        <v>#DIV/0!</v>
      </c>
      <c r="G611" s="27" t="e">
        <f t="shared" si="23"/>
        <v>#DIV/0!</v>
      </c>
    </row>
    <row r="612" ht="17.1" customHeight="1" spans="1:7">
      <c r="A612" s="37" t="s">
        <v>428</v>
      </c>
      <c r="B612" s="34">
        <v>0</v>
      </c>
      <c r="C612" s="36"/>
      <c r="D612" s="36"/>
      <c r="E612" s="39">
        <v>0</v>
      </c>
      <c r="F612" s="27" t="e">
        <f t="shared" si="22"/>
        <v>#DIV/0!</v>
      </c>
      <c r="G612" s="27" t="e">
        <f t="shared" si="23"/>
        <v>#DIV/0!</v>
      </c>
    </row>
    <row r="613" ht="17.1" customHeight="1" spans="1:7">
      <c r="A613" s="37" t="s">
        <v>429</v>
      </c>
      <c r="B613" s="34">
        <v>5000</v>
      </c>
      <c r="C613" s="36">
        <v>5823</v>
      </c>
      <c r="D613" s="36">
        <v>4703</v>
      </c>
      <c r="E613" s="39">
        <v>5039</v>
      </c>
      <c r="F613" s="27">
        <f t="shared" si="22"/>
        <v>80.7659282156964</v>
      </c>
      <c r="G613" s="27">
        <f t="shared" si="23"/>
        <v>93.3320103195078</v>
      </c>
    </row>
    <row r="614" ht="17.1" customHeight="1" spans="1:7">
      <c r="A614" s="33" t="s">
        <v>430</v>
      </c>
      <c r="B614" s="34">
        <v>8219</v>
      </c>
      <c r="C614" s="36">
        <f>SUM(C615:C622)</f>
        <v>15191</v>
      </c>
      <c r="D614" s="36">
        <f>SUM(D615:D622)</f>
        <v>14986</v>
      </c>
      <c r="E614" s="39">
        <v>14686</v>
      </c>
      <c r="F614" s="27">
        <f t="shared" si="22"/>
        <v>98.6505167533408</v>
      </c>
      <c r="G614" s="27">
        <f t="shared" si="23"/>
        <v>102.042761813972</v>
      </c>
    </row>
    <row r="615" ht="17.1" customHeight="1" spans="1:7">
      <c r="A615" s="37" t="s">
        <v>431</v>
      </c>
      <c r="B615" s="34">
        <v>0</v>
      </c>
      <c r="C615" s="36">
        <v>1859</v>
      </c>
      <c r="D615" s="36">
        <v>1859</v>
      </c>
      <c r="E615" s="39">
        <v>1674</v>
      </c>
      <c r="F615" s="27">
        <f t="shared" si="22"/>
        <v>100</v>
      </c>
      <c r="G615" s="27">
        <f t="shared" si="23"/>
        <v>111.0513739546</v>
      </c>
    </row>
    <row r="616" ht="17.1" customHeight="1" spans="1:7">
      <c r="A616" s="37" t="s">
        <v>432</v>
      </c>
      <c r="B616" s="34">
        <v>1415</v>
      </c>
      <c r="C616" s="36">
        <v>15</v>
      </c>
      <c r="D616" s="36">
        <v>10</v>
      </c>
      <c r="E616" s="39">
        <v>1335</v>
      </c>
      <c r="F616" s="27">
        <f t="shared" si="22"/>
        <v>66.6666666666667</v>
      </c>
      <c r="G616" s="27">
        <f t="shared" si="23"/>
        <v>0.749063670411985</v>
      </c>
    </row>
    <row r="617" ht="17.1" customHeight="1" spans="1:7">
      <c r="A617" s="37" t="s">
        <v>433</v>
      </c>
      <c r="B617" s="34">
        <v>0</v>
      </c>
      <c r="C617" s="36"/>
      <c r="D617" s="36"/>
      <c r="E617" s="39">
        <v>3855</v>
      </c>
      <c r="F617" s="27" t="e">
        <f t="shared" si="22"/>
        <v>#DIV/0!</v>
      </c>
      <c r="G617" s="27">
        <f t="shared" si="23"/>
        <v>0</v>
      </c>
    </row>
    <row r="618" ht="17.1" customHeight="1" spans="1:7">
      <c r="A618" s="37" t="s">
        <v>434</v>
      </c>
      <c r="B618" s="34">
        <v>1355</v>
      </c>
      <c r="C618" s="36">
        <v>1331</v>
      </c>
      <c r="D618" s="36">
        <v>1231</v>
      </c>
      <c r="E618" s="39">
        <v>1561</v>
      </c>
      <c r="F618" s="27">
        <f t="shared" si="22"/>
        <v>92.4868519909842</v>
      </c>
      <c r="G618" s="27">
        <f t="shared" si="23"/>
        <v>78.8597053171044</v>
      </c>
    </row>
    <row r="619" ht="17.1" customHeight="1" spans="1:7">
      <c r="A619" s="37" t="s">
        <v>435</v>
      </c>
      <c r="B619" s="34">
        <v>700</v>
      </c>
      <c r="C619" s="36"/>
      <c r="D619" s="36"/>
      <c r="E619" s="39">
        <v>1181</v>
      </c>
      <c r="F619" s="27" t="e">
        <f t="shared" si="22"/>
        <v>#DIV/0!</v>
      </c>
      <c r="G619" s="27">
        <f t="shared" si="23"/>
        <v>0</v>
      </c>
    </row>
    <row r="620" ht="17.1" customHeight="1" spans="1:7">
      <c r="A620" s="37" t="s">
        <v>436</v>
      </c>
      <c r="B620" s="34">
        <v>12</v>
      </c>
      <c r="C620" s="36">
        <v>127</v>
      </c>
      <c r="D620" s="36">
        <v>127</v>
      </c>
      <c r="E620" s="39">
        <v>125</v>
      </c>
      <c r="F620" s="27">
        <f t="shared" si="22"/>
        <v>100</v>
      </c>
      <c r="G620" s="27">
        <f t="shared" si="23"/>
        <v>101.6</v>
      </c>
    </row>
    <row r="621" ht="17.1" customHeight="1" spans="1:7">
      <c r="A621" s="37" t="s">
        <v>437</v>
      </c>
      <c r="B621" s="34">
        <v>0</v>
      </c>
      <c r="C621" s="36">
        <v>235</v>
      </c>
      <c r="D621" s="36">
        <v>235</v>
      </c>
      <c r="E621" s="39">
        <v>193</v>
      </c>
      <c r="F621" s="27">
        <f t="shared" si="22"/>
        <v>100</v>
      </c>
      <c r="G621" s="27">
        <f t="shared" si="23"/>
        <v>121.761658031088</v>
      </c>
    </row>
    <row r="622" ht="17.1" customHeight="1" spans="1:7">
      <c r="A622" s="37" t="s">
        <v>438</v>
      </c>
      <c r="B622" s="34">
        <v>4737</v>
      </c>
      <c r="C622" s="36">
        <v>11624</v>
      </c>
      <c r="D622" s="36">
        <v>11524</v>
      </c>
      <c r="E622" s="35">
        <v>4762</v>
      </c>
      <c r="F622" s="27">
        <f t="shared" si="22"/>
        <v>99.1397109428768</v>
      </c>
      <c r="G622" s="27">
        <f t="shared" si="23"/>
        <v>241.9991600168</v>
      </c>
    </row>
    <row r="623" s="2" customFormat="1" ht="17.1" customHeight="1" spans="1:7">
      <c r="A623" s="33" t="s">
        <v>439</v>
      </c>
      <c r="B623" s="34">
        <v>191</v>
      </c>
      <c r="C623" s="36">
        <f>SUM(C624:C629)</f>
        <v>2471</v>
      </c>
      <c r="D623" s="36">
        <f>SUM(D624:D629)</f>
        <v>2471</v>
      </c>
      <c r="E623" s="35">
        <v>2128</v>
      </c>
      <c r="F623" s="27">
        <f t="shared" si="22"/>
        <v>100</v>
      </c>
      <c r="G623" s="27">
        <f t="shared" si="23"/>
        <v>116.118421052632</v>
      </c>
    </row>
    <row r="624" ht="17.1" customHeight="1" spans="1:7">
      <c r="A624" s="37" t="s">
        <v>440</v>
      </c>
      <c r="B624" s="34">
        <v>191</v>
      </c>
      <c r="C624" s="36"/>
      <c r="D624" s="36"/>
      <c r="E624" s="39">
        <v>156</v>
      </c>
      <c r="F624" s="27" t="e">
        <f t="shared" si="22"/>
        <v>#DIV/0!</v>
      </c>
      <c r="G624" s="27">
        <f t="shared" si="23"/>
        <v>0</v>
      </c>
    </row>
    <row r="625" ht="17.1" customHeight="1" spans="1:7">
      <c r="A625" s="37" t="s">
        <v>441</v>
      </c>
      <c r="B625" s="34">
        <v>0</v>
      </c>
      <c r="C625" s="36"/>
      <c r="D625" s="36"/>
      <c r="E625" s="39">
        <v>0</v>
      </c>
      <c r="F625" s="27" t="e">
        <f t="shared" si="22"/>
        <v>#DIV/0!</v>
      </c>
      <c r="G625" s="27" t="e">
        <f t="shared" si="23"/>
        <v>#DIV/0!</v>
      </c>
    </row>
    <row r="626" ht="17.1" customHeight="1" spans="1:7">
      <c r="A626" s="37" t="s">
        <v>442</v>
      </c>
      <c r="B626" s="34">
        <v>0</v>
      </c>
      <c r="C626" s="36"/>
      <c r="D626" s="36"/>
      <c r="E626" s="39">
        <v>0</v>
      </c>
      <c r="F626" s="27" t="e">
        <f t="shared" si="22"/>
        <v>#DIV/0!</v>
      </c>
      <c r="G626" s="27" t="e">
        <f t="shared" si="23"/>
        <v>#DIV/0!</v>
      </c>
    </row>
    <row r="627" ht="17.1" customHeight="1" spans="1:7">
      <c r="A627" s="37" t="s">
        <v>443</v>
      </c>
      <c r="B627" s="34">
        <v>0</v>
      </c>
      <c r="C627" s="36">
        <v>23</v>
      </c>
      <c r="D627" s="36">
        <v>23</v>
      </c>
      <c r="E627" s="39">
        <v>0</v>
      </c>
      <c r="F627" s="27">
        <f t="shared" si="22"/>
        <v>100</v>
      </c>
      <c r="G627" s="27" t="e">
        <f t="shared" si="23"/>
        <v>#DIV/0!</v>
      </c>
    </row>
    <row r="628" ht="17.1" customHeight="1" spans="1:7">
      <c r="A628" s="37" t="s">
        <v>444</v>
      </c>
      <c r="B628" s="34">
        <v>0</v>
      </c>
      <c r="C628" s="36">
        <v>449</v>
      </c>
      <c r="D628" s="36">
        <v>449</v>
      </c>
      <c r="E628" s="39">
        <v>309</v>
      </c>
      <c r="F628" s="27">
        <f t="shared" si="22"/>
        <v>100</v>
      </c>
      <c r="G628" s="27">
        <f t="shared" si="23"/>
        <v>145.307443365696</v>
      </c>
    </row>
    <row r="629" ht="17.1" customHeight="1" spans="1:7">
      <c r="A629" s="37" t="s">
        <v>445</v>
      </c>
      <c r="B629" s="34">
        <v>0</v>
      </c>
      <c r="C629" s="36">
        <v>1999</v>
      </c>
      <c r="D629" s="36">
        <v>1999</v>
      </c>
      <c r="E629" s="39">
        <v>1663</v>
      </c>
      <c r="F629" s="27">
        <f t="shared" si="22"/>
        <v>100</v>
      </c>
      <c r="G629" s="27">
        <f t="shared" si="23"/>
        <v>120.204449789537</v>
      </c>
    </row>
    <row r="630" ht="17.1" customHeight="1" spans="1:7">
      <c r="A630" s="33" t="s">
        <v>446</v>
      </c>
      <c r="B630" s="34">
        <v>4183</v>
      </c>
      <c r="C630" s="36">
        <f>SUM(C631:C637)</f>
        <v>12907</v>
      </c>
      <c r="D630" s="36">
        <f>SUM(D631:D637)</f>
        <v>7419</v>
      </c>
      <c r="E630" s="35">
        <v>7329</v>
      </c>
      <c r="F630" s="27">
        <f t="shared" si="22"/>
        <v>57.4804369721856</v>
      </c>
      <c r="G630" s="27">
        <f t="shared" si="23"/>
        <v>101.227998362669</v>
      </c>
    </row>
    <row r="631" ht="17.1" customHeight="1" spans="1:7">
      <c r="A631" s="37" t="s">
        <v>447</v>
      </c>
      <c r="B631" s="34">
        <v>1253</v>
      </c>
      <c r="C631" s="36">
        <v>2228</v>
      </c>
      <c r="D631" s="36">
        <v>1028</v>
      </c>
      <c r="E631" s="39">
        <v>1040</v>
      </c>
      <c r="F631" s="27">
        <f t="shared" si="22"/>
        <v>46.1400359066427</v>
      </c>
      <c r="G631" s="27">
        <f t="shared" si="23"/>
        <v>98.8461538461538</v>
      </c>
    </row>
    <row r="632" ht="17.1" customHeight="1" spans="1:7">
      <c r="A632" s="37" t="s">
        <v>448</v>
      </c>
      <c r="B632" s="34">
        <v>2823</v>
      </c>
      <c r="C632" s="36">
        <v>3805</v>
      </c>
      <c r="D632" s="36">
        <v>2805</v>
      </c>
      <c r="E632" s="39">
        <v>2758</v>
      </c>
      <c r="F632" s="27">
        <f t="shared" si="22"/>
        <v>73.718791064389</v>
      </c>
      <c r="G632" s="27">
        <f t="shared" si="23"/>
        <v>101.704133430022</v>
      </c>
    </row>
    <row r="633" ht="17.1" customHeight="1" spans="1:7">
      <c r="A633" s="37" t="s">
        <v>449</v>
      </c>
      <c r="B633" s="34">
        <v>0</v>
      </c>
      <c r="C633" s="36"/>
      <c r="D633" s="36"/>
      <c r="E633" s="39">
        <v>0</v>
      </c>
      <c r="F633" s="27" t="e">
        <f t="shared" si="22"/>
        <v>#DIV/0!</v>
      </c>
      <c r="G633" s="27" t="e">
        <f t="shared" si="23"/>
        <v>#DIV/0!</v>
      </c>
    </row>
    <row r="634" ht="17.1" customHeight="1" spans="1:7">
      <c r="A634" s="37" t="s">
        <v>450</v>
      </c>
      <c r="B634" s="34"/>
      <c r="C634" s="36">
        <v>1456</v>
      </c>
      <c r="D634" s="36">
        <v>968</v>
      </c>
      <c r="E634" s="35">
        <v>1401</v>
      </c>
      <c r="F634" s="27">
        <f t="shared" si="22"/>
        <v>66.4835164835165</v>
      </c>
      <c r="G634" s="27">
        <f t="shared" si="23"/>
        <v>69.0935046395432</v>
      </c>
    </row>
    <row r="635" ht="17.1" customHeight="1" spans="1:7">
      <c r="A635" s="37" t="s">
        <v>451</v>
      </c>
      <c r="B635" s="34">
        <v>107</v>
      </c>
      <c r="C635" s="36">
        <v>786</v>
      </c>
      <c r="D635" s="36">
        <v>186</v>
      </c>
      <c r="E635" s="39">
        <v>81</v>
      </c>
      <c r="F635" s="27">
        <f t="shared" si="22"/>
        <v>23.6641221374046</v>
      </c>
      <c r="G635" s="27">
        <f t="shared" si="23"/>
        <v>229.62962962963</v>
      </c>
    </row>
    <row r="636" ht="17.1" customHeight="1" spans="1:7">
      <c r="A636" s="37" t="s">
        <v>452</v>
      </c>
      <c r="B636" s="34">
        <v>0</v>
      </c>
      <c r="C636" s="36">
        <v>3432</v>
      </c>
      <c r="D636" s="36">
        <v>2432</v>
      </c>
      <c r="E636" s="39">
        <v>2024</v>
      </c>
      <c r="F636" s="27">
        <f t="shared" si="22"/>
        <v>70.8624708624709</v>
      </c>
      <c r="G636" s="27">
        <f t="shared" si="23"/>
        <v>120.158102766798</v>
      </c>
    </row>
    <row r="637" ht="17.1" customHeight="1" spans="1:7">
      <c r="A637" s="37" t="s">
        <v>453</v>
      </c>
      <c r="B637" s="34">
        <v>0</v>
      </c>
      <c r="C637" s="36">
        <v>1200</v>
      </c>
      <c r="D637" s="36"/>
      <c r="E637" s="39">
        <v>25</v>
      </c>
      <c r="F637" s="27">
        <f t="shared" si="22"/>
        <v>0</v>
      </c>
      <c r="G637" s="27">
        <f t="shared" si="23"/>
        <v>0</v>
      </c>
    </row>
    <row r="638" ht="17.1" customHeight="1" spans="1:7">
      <c r="A638" s="33" t="s">
        <v>454</v>
      </c>
      <c r="B638" s="34">
        <v>4369</v>
      </c>
      <c r="C638" s="36">
        <f>SUM(C639:C646)</f>
        <v>6947</v>
      </c>
      <c r="D638" s="36">
        <f>SUM(D639:D646)</f>
        <v>6915</v>
      </c>
      <c r="E638" s="39">
        <v>6857</v>
      </c>
      <c r="F638" s="27">
        <f t="shared" si="22"/>
        <v>99.5393695120196</v>
      </c>
      <c r="G638" s="27">
        <f t="shared" si="23"/>
        <v>100.845850955228</v>
      </c>
    </row>
    <row r="639" ht="17.1" customHeight="1" spans="1:7">
      <c r="A639" s="37" t="s">
        <v>12</v>
      </c>
      <c r="B639" s="34">
        <v>155</v>
      </c>
      <c r="C639" s="36">
        <v>160</v>
      </c>
      <c r="D639" s="36">
        <v>160</v>
      </c>
      <c r="E639" s="39">
        <v>136</v>
      </c>
      <c r="F639" s="27">
        <f t="shared" si="22"/>
        <v>100</v>
      </c>
      <c r="G639" s="27">
        <f t="shared" si="23"/>
        <v>117.647058823529</v>
      </c>
    </row>
    <row r="640" ht="17.1" customHeight="1" spans="1:7">
      <c r="A640" s="37" t="s">
        <v>13</v>
      </c>
      <c r="B640" s="34">
        <v>0</v>
      </c>
      <c r="C640" s="36"/>
      <c r="D640" s="36"/>
      <c r="E640" s="39">
        <v>0</v>
      </c>
      <c r="F640" s="27" t="e">
        <f t="shared" si="22"/>
        <v>#DIV/0!</v>
      </c>
      <c r="G640" s="27" t="e">
        <f t="shared" si="23"/>
        <v>#DIV/0!</v>
      </c>
    </row>
    <row r="641" ht="17.1" customHeight="1" spans="1:7">
      <c r="A641" s="37" t="s">
        <v>14</v>
      </c>
      <c r="B641" s="34">
        <v>0</v>
      </c>
      <c r="C641" s="36"/>
      <c r="D641" s="36"/>
      <c r="E641" s="39">
        <v>0</v>
      </c>
      <c r="F641" s="27" t="e">
        <f t="shared" si="22"/>
        <v>#DIV/0!</v>
      </c>
      <c r="G641" s="27" t="e">
        <f t="shared" si="23"/>
        <v>#DIV/0!</v>
      </c>
    </row>
    <row r="642" s="2" customFormat="1" ht="17.1" customHeight="1" spans="1:7">
      <c r="A642" s="37" t="s">
        <v>455</v>
      </c>
      <c r="B642" s="34">
        <v>0</v>
      </c>
      <c r="C642" s="36"/>
      <c r="D642" s="36"/>
      <c r="E642" s="35">
        <v>0</v>
      </c>
      <c r="F642" s="27" t="e">
        <f t="shared" si="22"/>
        <v>#DIV/0!</v>
      </c>
      <c r="G642" s="27" t="e">
        <f t="shared" si="23"/>
        <v>#DIV/0!</v>
      </c>
    </row>
    <row r="643" ht="17.1" customHeight="1" spans="1:7">
      <c r="A643" s="37" t="s">
        <v>456</v>
      </c>
      <c r="B643" s="34">
        <v>0</v>
      </c>
      <c r="C643" s="36"/>
      <c r="D643" s="36"/>
      <c r="E643" s="35">
        <v>0</v>
      </c>
      <c r="F643" s="27" t="e">
        <f t="shared" si="22"/>
        <v>#DIV/0!</v>
      </c>
      <c r="G643" s="27" t="e">
        <f t="shared" si="23"/>
        <v>#DIV/0!</v>
      </c>
    </row>
    <row r="644" ht="17.1" customHeight="1" spans="1:7">
      <c r="A644" s="37" t="s">
        <v>457</v>
      </c>
      <c r="B644" s="34">
        <v>0</v>
      </c>
      <c r="C644" s="36"/>
      <c r="D644" s="36"/>
      <c r="E644" s="39">
        <v>0</v>
      </c>
      <c r="F644" s="27" t="e">
        <f t="shared" si="22"/>
        <v>#DIV/0!</v>
      </c>
      <c r="G644" s="27" t="e">
        <f t="shared" si="23"/>
        <v>#DIV/0!</v>
      </c>
    </row>
    <row r="645" ht="17.1" customHeight="1" spans="1:7">
      <c r="A645" s="37" t="s">
        <v>458</v>
      </c>
      <c r="B645" s="34">
        <v>4176</v>
      </c>
      <c r="C645" s="36">
        <v>3886</v>
      </c>
      <c r="D645" s="36">
        <v>3854</v>
      </c>
      <c r="E645" s="35">
        <v>3824</v>
      </c>
      <c r="F645" s="27">
        <f t="shared" si="22"/>
        <v>99.1765311374164</v>
      </c>
      <c r="G645" s="27">
        <f t="shared" si="23"/>
        <v>100.784518828452</v>
      </c>
    </row>
    <row r="646" ht="17.1" customHeight="1" spans="1:7">
      <c r="A646" s="37" t="s">
        <v>459</v>
      </c>
      <c r="B646" s="34">
        <v>38</v>
      </c>
      <c r="C646" s="36">
        <v>2901</v>
      </c>
      <c r="D646" s="36">
        <v>2901</v>
      </c>
      <c r="E646" s="39">
        <v>2897</v>
      </c>
      <c r="F646" s="27">
        <f t="shared" si="22"/>
        <v>100</v>
      </c>
      <c r="G646" s="27">
        <f t="shared" si="23"/>
        <v>100.13807386952</v>
      </c>
    </row>
    <row r="647" ht="17.1" customHeight="1" spans="1:7">
      <c r="A647" s="33" t="s">
        <v>460</v>
      </c>
      <c r="B647" s="34">
        <v>48</v>
      </c>
      <c r="C647" s="36">
        <f>SUM(C648:C652)</f>
        <v>79</v>
      </c>
      <c r="D647" s="36">
        <f>SUM(D648:D652)</f>
        <v>79</v>
      </c>
      <c r="E647" s="39">
        <v>49</v>
      </c>
      <c r="F647" s="27">
        <f t="shared" si="22"/>
        <v>100</v>
      </c>
      <c r="G647" s="27">
        <f t="shared" si="23"/>
        <v>161.224489795918</v>
      </c>
    </row>
    <row r="648" ht="17.1" customHeight="1" spans="1:7">
      <c r="A648" s="37" t="s">
        <v>12</v>
      </c>
      <c r="B648" s="34">
        <v>40</v>
      </c>
      <c r="C648" s="36">
        <v>44</v>
      </c>
      <c r="D648" s="36">
        <v>44</v>
      </c>
      <c r="E648" s="35">
        <v>41</v>
      </c>
      <c r="F648" s="27">
        <f t="shared" si="22"/>
        <v>100</v>
      </c>
      <c r="G648" s="27">
        <f t="shared" si="23"/>
        <v>107.317073170732</v>
      </c>
    </row>
    <row r="649" ht="17.1" customHeight="1" spans="1:7">
      <c r="A649" s="37" t="s">
        <v>13</v>
      </c>
      <c r="B649" s="34">
        <v>0</v>
      </c>
      <c r="C649" s="36"/>
      <c r="D649" s="36"/>
      <c r="E649" s="35">
        <v>0</v>
      </c>
      <c r="F649" s="27" t="e">
        <f t="shared" si="22"/>
        <v>#DIV/0!</v>
      </c>
      <c r="G649" s="27" t="e">
        <f t="shared" si="23"/>
        <v>#DIV/0!</v>
      </c>
    </row>
    <row r="650" ht="17.1" customHeight="1" spans="1:7">
      <c r="A650" s="37" t="s">
        <v>14</v>
      </c>
      <c r="B650" s="34">
        <v>0</v>
      </c>
      <c r="C650" s="36"/>
      <c r="D650" s="36"/>
      <c r="E650" s="39">
        <v>0</v>
      </c>
      <c r="F650" s="27" t="e">
        <f t="shared" si="22"/>
        <v>#DIV/0!</v>
      </c>
      <c r="G650" s="27" t="e">
        <f t="shared" si="23"/>
        <v>#DIV/0!</v>
      </c>
    </row>
    <row r="651" ht="17.1" customHeight="1" spans="1:7">
      <c r="A651" s="37" t="s">
        <v>21</v>
      </c>
      <c r="B651" s="34">
        <v>0</v>
      </c>
      <c r="C651" s="36"/>
      <c r="D651" s="36"/>
      <c r="E651" s="35">
        <v>0</v>
      </c>
      <c r="F651" s="27" t="e">
        <f t="shared" si="22"/>
        <v>#DIV/0!</v>
      </c>
      <c r="G651" s="27" t="e">
        <f t="shared" si="23"/>
        <v>#DIV/0!</v>
      </c>
    </row>
    <row r="652" ht="17.1" customHeight="1" spans="1:7">
      <c r="A652" s="37" t="s">
        <v>461</v>
      </c>
      <c r="B652" s="34">
        <v>8</v>
      </c>
      <c r="C652" s="36">
        <v>35</v>
      </c>
      <c r="D652" s="36">
        <v>35</v>
      </c>
      <c r="E652" s="35">
        <v>8</v>
      </c>
      <c r="F652" s="27">
        <f t="shared" si="22"/>
        <v>100</v>
      </c>
      <c r="G652" s="27">
        <f t="shared" si="23"/>
        <v>437.5</v>
      </c>
    </row>
    <row r="653" ht="17.1" customHeight="1" spans="1:7">
      <c r="A653" s="33" t="s">
        <v>462</v>
      </c>
      <c r="B653" s="34">
        <v>29290</v>
      </c>
      <c r="C653" s="36">
        <f>SUM(C654:C655)</f>
        <v>29921</v>
      </c>
      <c r="D653" s="36">
        <f>SUM(D654:D655)</f>
        <v>29921</v>
      </c>
      <c r="E653" s="39">
        <v>29228</v>
      </c>
      <c r="F653" s="27">
        <f t="shared" si="22"/>
        <v>100</v>
      </c>
      <c r="G653" s="27">
        <f t="shared" si="23"/>
        <v>102.371014096072</v>
      </c>
    </row>
    <row r="654" ht="17.1" customHeight="1" spans="1:7">
      <c r="A654" s="37" t="s">
        <v>463</v>
      </c>
      <c r="B654" s="34">
        <v>3220</v>
      </c>
      <c r="C654" s="36">
        <v>3203</v>
      </c>
      <c r="D654" s="36">
        <v>3203</v>
      </c>
      <c r="E654" s="35">
        <v>3260</v>
      </c>
      <c r="F654" s="27">
        <f t="shared" si="22"/>
        <v>100</v>
      </c>
      <c r="G654" s="27">
        <f t="shared" si="23"/>
        <v>98.2515337423313</v>
      </c>
    </row>
    <row r="655" ht="17.1" customHeight="1" spans="1:7">
      <c r="A655" s="37" t="s">
        <v>464</v>
      </c>
      <c r="B655" s="34">
        <v>26070</v>
      </c>
      <c r="C655" s="36">
        <v>26718</v>
      </c>
      <c r="D655" s="36">
        <v>26718</v>
      </c>
      <c r="E655" s="35">
        <v>25968</v>
      </c>
      <c r="F655" s="27">
        <f t="shared" si="22"/>
        <v>100</v>
      </c>
      <c r="G655" s="27">
        <f t="shared" si="23"/>
        <v>102.888170055453</v>
      </c>
    </row>
    <row r="656" ht="17.1" customHeight="1" spans="1:7">
      <c r="A656" s="33" t="s">
        <v>465</v>
      </c>
      <c r="B656" s="34">
        <v>822</v>
      </c>
      <c r="C656" s="36">
        <f>SUM(C657:C658)</f>
        <v>521</v>
      </c>
      <c r="D656" s="36">
        <f>SUM(D657:D658)</f>
        <v>521</v>
      </c>
      <c r="E656" s="35">
        <v>953</v>
      </c>
      <c r="F656" s="27">
        <f t="shared" si="22"/>
        <v>100</v>
      </c>
      <c r="G656" s="27">
        <f t="shared" si="23"/>
        <v>54.6694648478489</v>
      </c>
    </row>
    <row r="657" ht="17.1" customHeight="1" spans="1:7">
      <c r="A657" s="37" t="s">
        <v>466</v>
      </c>
      <c r="B657" s="34">
        <v>712</v>
      </c>
      <c r="C657" s="36">
        <v>411</v>
      </c>
      <c r="D657" s="36">
        <v>411</v>
      </c>
      <c r="E657" s="35">
        <v>842</v>
      </c>
      <c r="F657" s="27">
        <f t="shared" si="22"/>
        <v>100</v>
      </c>
      <c r="G657" s="27">
        <f t="shared" si="23"/>
        <v>48.812351543943</v>
      </c>
    </row>
    <row r="658" ht="17.1" customHeight="1" spans="1:7">
      <c r="A658" s="37" t="s">
        <v>467</v>
      </c>
      <c r="B658" s="34">
        <v>110</v>
      </c>
      <c r="C658" s="36">
        <v>110</v>
      </c>
      <c r="D658" s="36">
        <v>110</v>
      </c>
      <c r="E658" s="35">
        <v>111</v>
      </c>
      <c r="F658" s="27">
        <f t="shared" si="22"/>
        <v>100</v>
      </c>
      <c r="G658" s="27">
        <f t="shared" si="23"/>
        <v>99.0990990990991</v>
      </c>
    </row>
    <row r="659" s="4" customFormat="1" ht="17.1" customHeight="1" spans="1:7">
      <c r="A659" s="33" t="s">
        <v>468</v>
      </c>
      <c r="B659" s="34">
        <v>4902</v>
      </c>
      <c r="C659" s="36">
        <f>SUM(C660:C661)</f>
        <v>6617</v>
      </c>
      <c r="D659" s="36">
        <f>SUM(D660:D661)</f>
        <v>6616</v>
      </c>
      <c r="E659" s="35">
        <v>6308</v>
      </c>
      <c r="F659" s="27">
        <f t="shared" si="22"/>
        <v>99.9848874112135</v>
      </c>
      <c r="G659" s="27">
        <f t="shared" si="23"/>
        <v>104.882688649334</v>
      </c>
    </row>
    <row r="660" ht="17.1" customHeight="1" spans="1:7">
      <c r="A660" s="37" t="s">
        <v>469</v>
      </c>
      <c r="B660" s="34">
        <v>300</v>
      </c>
      <c r="C660" s="36">
        <v>327</v>
      </c>
      <c r="D660" s="36">
        <v>326</v>
      </c>
      <c r="E660" s="35">
        <v>326</v>
      </c>
      <c r="F660" s="27">
        <f t="shared" si="22"/>
        <v>99.6941896024465</v>
      </c>
      <c r="G660" s="27">
        <f t="shared" si="23"/>
        <v>100</v>
      </c>
    </row>
    <row r="661" ht="17.1" customHeight="1" spans="1:7">
      <c r="A661" s="37" t="s">
        <v>470</v>
      </c>
      <c r="B661" s="34">
        <v>4602</v>
      </c>
      <c r="C661" s="36">
        <v>6290</v>
      </c>
      <c r="D661" s="36">
        <v>6290</v>
      </c>
      <c r="E661" s="35">
        <v>5982</v>
      </c>
      <c r="F661" s="27">
        <f t="shared" si="22"/>
        <v>100</v>
      </c>
      <c r="G661" s="27">
        <f t="shared" si="23"/>
        <v>105.14877967235</v>
      </c>
    </row>
    <row r="662" ht="17.1" customHeight="1" spans="1:7">
      <c r="A662" s="33" t="s">
        <v>471</v>
      </c>
      <c r="B662" s="34">
        <v>0</v>
      </c>
      <c r="C662" s="36">
        <f>SUM(C663:C664)</f>
        <v>0</v>
      </c>
      <c r="D662" s="36">
        <f>SUM(D663:D664)</f>
        <v>0</v>
      </c>
      <c r="E662" s="35">
        <v>0</v>
      </c>
      <c r="F662" s="27" t="e">
        <f t="shared" si="22"/>
        <v>#DIV/0!</v>
      </c>
      <c r="G662" s="27" t="e">
        <f t="shared" si="23"/>
        <v>#DIV/0!</v>
      </c>
    </row>
    <row r="663" ht="17.1" customHeight="1" spans="1:7">
      <c r="A663" s="37" t="s">
        <v>472</v>
      </c>
      <c r="B663" s="34">
        <v>0</v>
      </c>
      <c r="C663" s="36"/>
      <c r="D663" s="36"/>
      <c r="E663" s="35">
        <v>0</v>
      </c>
      <c r="F663" s="27" t="e">
        <f t="shared" si="22"/>
        <v>#DIV/0!</v>
      </c>
      <c r="G663" s="27" t="e">
        <f t="shared" si="23"/>
        <v>#DIV/0!</v>
      </c>
    </row>
    <row r="664" ht="17.1" customHeight="1" spans="1:7">
      <c r="A664" s="37" t="s">
        <v>473</v>
      </c>
      <c r="B664" s="34">
        <v>0</v>
      </c>
      <c r="C664" s="36"/>
      <c r="D664" s="36"/>
      <c r="E664" s="35">
        <v>0</v>
      </c>
      <c r="F664" s="27" t="e">
        <f t="shared" ref="F664:F727" si="24">D664/C664%</f>
        <v>#DIV/0!</v>
      </c>
      <c r="G664" s="27" t="e">
        <f t="shared" si="23"/>
        <v>#DIV/0!</v>
      </c>
    </row>
    <row r="665" ht="17.1" customHeight="1" spans="1:7">
      <c r="A665" s="33" t="s">
        <v>474</v>
      </c>
      <c r="B665" s="34">
        <v>940</v>
      </c>
      <c r="C665" s="36">
        <f>SUM(C666:C667)</f>
        <v>2665</v>
      </c>
      <c r="D665" s="36">
        <f>SUM(D666:D667)</f>
        <v>2662</v>
      </c>
      <c r="E665" s="35">
        <v>940</v>
      </c>
      <c r="F665" s="27">
        <f t="shared" si="24"/>
        <v>99.8874296435272</v>
      </c>
      <c r="G665" s="27">
        <f t="shared" si="23"/>
        <v>283.191489361702</v>
      </c>
    </row>
    <row r="666" ht="17.1" customHeight="1" spans="1:7">
      <c r="A666" s="37" t="s">
        <v>475</v>
      </c>
      <c r="B666" s="34"/>
      <c r="C666" s="36"/>
      <c r="D666" s="36"/>
      <c r="E666" s="39">
        <v>0</v>
      </c>
      <c r="F666" s="27" t="e">
        <f t="shared" si="24"/>
        <v>#DIV/0!</v>
      </c>
      <c r="G666" s="27" t="e">
        <f t="shared" si="23"/>
        <v>#DIV/0!</v>
      </c>
    </row>
    <row r="667" ht="17.1" customHeight="1" spans="1:7">
      <c r="A667" s="37" t="s">
        <v>476</v>
      </c>
      <c r="B667" s="34">
        <v>940</v>
      </c>
      <c r="C667" s="36">
        <v>2665</v>
      </c>
      <c r="D667" s="36">
        <v>2662</v>
      </c>
      <c r="E667" s="39">
        <v>940</v>
      </c>
      <c r="F667" s="27">
        <f t="shared" si="24"/>
        <v>99.8874296435272</v>
      </c>
      <c r="G667" s="27">
        <f t="shared" si="23"/>
        <v>283.191489361702</v>
      </c>
    </row>
    <row r="668" ht="17.1" customHeight="1" spans="1:7">
      <c r="A668" s="33" t="s">
        <v>477</v>
      </c>
      <c r="B668" s="34">
        <v>3365</v>
      </c>
      <c r="C668" s="36">
        <f>SUM(C669:C671)</f>
        <v>909</v>
      </c>
      <c r="D668" s="36">
        <f>SUM(D669:D671)</f>
        <v>909</v>
      </c>
      <c r="E668" s="39">
        <v>5721</v>
      </c>
      <c r="F668" s="27">
        <f t="shared" si="24"/>
        <v>100</v>
      </c>
      <c r="G668" s="27">
        <f t="shared" si="23"/>
        <v>15.8888306240168</v>
      </c>
    </row>
    <row r="669" s="2" customFormat="1" ht="17.1" customHeight="1" spans="1:7">
      <c r="A669" s="37" t="s">
        <v>478</v>
      </c>
      <c r="B669" s="34">
        <v>0</v>
      </c>
      <c r="C669" s="36"/>
      <c r="D669" s="36"/>
      <c r="E669" s="35">
        <v>0</v>
      </c>
      <c r="F669" s="27" t="e">
        <f t="shared" si="24"/>
        <v>#DIV/0!</v>
      </c>
      <c r="G669" s="27" t="e">
        <f t="shared" si="23"/>
        <v>#DIV/0!</v>
      </c>
    </row>
    <row r="670" ht="17.1" customHeight="1" spans="1:7">
      <c r="A670" s="37" t="s">
        <v>479</v>
      </c>
      <c r="B670" s="34">
        <v>3365</v>
      </c>
      <c r="C670" s="36">
        <v>909</v>
      </c>
      <c r="D670" s="36">
        <v>909</v>
      </c>
      <c r="E670" s="39">
        <v>5721</v>
      </c>
      <c r="F670" s="27">
        <f t="shared" si="24"/>
        <v>100</v>
      </c>
      <c r="G670" s="27">
        <f t="shared" si="23"/>
        <v>15.8888306240168</v>
      </c>
    </row>
    <row r="671" ht="17.1" customHeight="1" spans="1:7">
      <c r="A671" s="37" t="s">
        <v>480</v>
      </c>
      <c r="B671" s="34">
        <v>0</v>
      </c>
      <c r="C671" s="36"/>
      <c r="D671" s="36"/>
      <c r="E671" s="39">
        <v>0</v>
      </c>
      <c r="F671" s="27" t="e">
        <f t="shared" si="24"/>
        <v>#DIV/0!</v>
      </c>
      <c r="G671" s="27" t="e">
        <f t="shared" si="23"/>
        <v>#DIV/0!</v>
      </c>
    </row>
    <row r="672" ht="17.1" customHeight="1" spans="1:7">
      <c r="A672" s="33" t="s">
        <v>481</v>
      </c>
      <c r="B672" s="34">
        <v>0</v>
      </c>
      <c r="C672" s="36">
        <f>SUM(C673:C675)</f>
        <v>600</v>
      </c>
      <c r="D672" s="36">
        <f>SUM(D673:D675)</f>
        <v>600</v>
      </c>
      <c r="E672" s="35">
        <v>0</v>
      </c>
      <c r="F672" s="27">
        <f t="shared" si="24"/>
        <v>100</v>
      </c>
      <c r="G672" s="27" t="e">
        <f t="shared" ref="G672:G735" si="25">D672/E672%</f>
        <v>#DIV/0!</v>
      </c>
    </row>
    <row r="673" ht="17.1" customHeight="1" spans="1:7">
      <c r="A673" s="37" t="s">
        <v>482</v>
      </c>
      <c r="B673" s="34">
        <v>0</v>
      </c>
      <c r="C673" s="36"/>
      <c r="D673" s="36"/>
      <c r="E673" s="39">
        <v>0</v>
      </c>
      <c r="F673" s="27" t="e">
        <f t="shared" si="24"/>
        <v>#DIV/0!</v>
      </c>
      <c r="G673" s="27" t="e">
        <f t="shared" si="25"/>
        <v>#DIV/0!</v>
      </c>
    </row>
    <row r="674" ht="17.1" customHeight="1" spans="1:7">
      <c r="A674" s="37" t="s">
        <v>483</v>
      </c>
      <c r="B674" s="34">
        <v>0</v>
      </c>
      <c r="C674" s="36"/>
      <c r="D674" s="36"/>
      <c r="E674" s="35">
        <v>0</v>
      </c>
      <c r="F674" s="27" t="e">
        <f t="shared" si="24"/>
        <v>#DIV/0!</v>
      </c>
      <c r="G674" s="27" t="e">
        <f t="shared" si="25"/>
        <v>#DIV/0!</v>
      </c>
    </row>
    <row r="675" ht="17.1" customHeight="1" spans="1:7">
      <c r="A675" s="37" t="s">
        <v>484</v>
      </c>
      <c r="B675" s="34">
        <v>0</v>
      </c>
      <c r="C675" s="36">
        <v>600</v>
      </c>
      <c r="D675" s="36">
        <v>600</v>
      </c>
      <c r="E675" s="35">
        <v>0</v>
      </c>
      <c r="F675" s="27">
        <f t="shared" si="24"/>
        <v>100</v>
      </c>
      <c r="G675" s="27" t="e">
        <f t="shared" si="25"/>
        <v>#DIV/0!</v>
      </c>
    </row>
    <row r="676" ht="17.1" customHeight="1" spans="1:7">
      <c r="A676" s="33" t="s">
        <v>485</v>
      </c>
      <c r="B676" s="34">
        <v>497</v>
      </c>
      <c r="C676" s="36">
        <f>SUM(C677:C684)</f>
        <v>569</v>
      </c>
      <c r="D676" s="36">
        <f>SUM(D677:D684)</f>
        <v>569</v>
      </c>
      <c r="E676" s="35">
        <v>639</v>
      </c>
      <c r="F676" s="27">
        <f t="shared" si="24"/>
        <v>100</v>
      </c>
      <c r="G676" s="27">
        <f t="shared" si="25"/>
        <v>89.0453834115806</v>
      </c>
    </row>
    <row r="677" ht="17.1" customHeight="1" spans="1:7">
      <c r="A677" s="37" t="s">
        <v>12</v>
      </c>
      <c r="B677" s="34">
        <v>202</v>
      </c>
      <c r="C677" s="36">
        <v>210</v>
      </c>
      <c r="D677" s="36">
        <v>210</v>
      </c>
      <c r="E677" s="35">
        <v>236</v>
      </c>
      <c r="F677" s="27">
        <f t="shared" si="24"/>
        <v>100</v>
      </c>
      <c r="G677" s="27">
        <f t="shared" si="25"/>
        <v>88.9830508474576</v>
      </c>
    </row>
    <row r="678" ht="17.1" customHeight="1" spans="1:7">
      <c r="A678" s="37" t="s">
        <v>13</v>
      </c>
      <c r="B678" s="34">
        <v>0</v>
      </c>
      <c r="C678" s="36"/>
      <c r="D678" s="36"/>
      <c r="E678" s="35">
        <v>0</v>
      </c>
      <c r="F678" s="27" t="e">
        <f t="shared" si="24"/>
        <v>#DIV/0!</v>
      </c>
      <c r="G678" s="27" t="e">
        <f t="shared" si="25"/>
        <v>#DIV/0!</v>
      </c>
    </row>
    <row r="679" ht="17.1" customHeight="1" spans="1:7">
      <c r="A679" s="37" t="s">
        <v>14</v>
      </c>
      <c r="B679" s="34">
        <v>0</v>
      </c>
      <c r="C679" s="36"/>
      <c r="D679" s="36"/>
      <c r="E679" s="39">
        <v>0</v>
      </c>
      <c r="F679" s="27" t="e">
        <f t="shared" si="24"/>
        <v>#DIV/0!</v>
      </c>
      <c r="G679" s="27" t="e">
        <f t="shared" si="25"/>
        <v>#DIV/0!</v>
      </c>
    </row>
    <row r="680" ht="17.1" customHeight="1" spans="1:7">
      <c r="A680" s="37" t="s">
        <v>486</v>
      </c>
      <c r="B680" s="34">
        <v>30</v>
      </c>
      <c r="C680" s="36">
        <v>30</v>
      </c>
      <c r="D680" s="36">
        <v>30</v>
      </c>
      <c r="E680" s="35">
        <v>0</v>
      </c>
      <c r="F680" s="27">
        <f t="shared" si="24"/>
        <v>100</v>
      </c>
      <c r="G680" s="27" t="e">
        <f t="shared" si="25"/>
        <v>#DIV/0!</v>
      </c>
    </row>
    <row r="681" ht="17.1" customHeight="1" spans="1:7">
      <c r="A681" s="37" t="s">
        <v>487</v>
      </c>
      <c r="B681" s="34">
        <v>0</v>
      </c>
      <c r="C681" s="36"/>
      <c r="D681" s="36"/>
      <c r="E681" s="35">
        <v>0</v>
      </c>
      <c r="F681" s="27" t="e">
        <f t="shared" si="24"/>
        <v>#DIV/0!</v>
      </c>
      <c r="G681" s="27" t="e">
        <f t="shared" si="25"/>
        <v>#DIV/0!</v>
      </c>
    </row>
    <row r="682" ht="17.1" customHeight="1" spans="1:7">
      <c r="A682" s="37" t="s">
        <v>53</v>
      </c>
      <c r="B682" s="34"/>
      <c r="C682" s="36"/>
      <c r="D682" s="36"/>
      <c r="E682" s="35"/>
      <c r="F682" s="27" t="e">
        <f t="shared" si="24"/>
        <v>#DIV/0!</v>
      </c>
      <c r="G682" s="27" t="e">
        <f t="shared" si="25"/>
        <v>#DIV/0!</v>
      </c>
    </row>
    <row r="683" ht="17.1" customHeight="1" spans="1:7">
      <c r="A683" s="37" t="s">
        <v>21</v>
      </c>
      <c r="B683" s="34">
        <v>217</v>
      </c>
      <c r="C683" s="36">
        <v>200</v>
      </c>
      <c r="D683" s="36">
        <v>200</v>
      </c>
      <c r="E683" s="35">
        <v>282</v>
      </c>
      <c r="F683" s="27">
        <f t="shared" si="24"/>
        <v>100</v>
      </c>
      <c r="G683" s="27">
        <f t="shared" si="25"/>
        <v>70.9219858156028</v>
      </c>
    </row>
    <row r="684" ht="17.1" customHeight="1" spans="1:7">
      <c r="A684" s="37" t="s">
        <v>488</v>
      </c>
      <c r="B684" s="34">
        <v>48</v>
      </c>
      <c r="C684" s="36">
        <v>129</v>
      </c>
      <c r="D684" s="36">
        <v>129</v>
      </c>
      <c r="E684" s="35">
        <v>121</v>
      </c>
      <c r="F684" s="27">
        <f t="shared" si="24"/>
        <v>100</v>
      </c>
      <c r="G684" s="27">
        <f t="shared" si="25"/>
        <v>106.611570247934</v>
      </c>
    </row>
    <row r="685" ht="17.1" customHeight="1" spans="1:7">
      <c r="A685" s="33" t="s">
        <v>489</v>
      </c>
      <c r="B685" s="34">
        <v>200</v>
      </c>
      <c r="C685" s="36">
        <f>SUM(C686:C687)</f>
        <v>335</v>
      </c>
      <c r="D685" s="36">
        <f>SUM(D686:D687)</f>
        <v>335</v>
      </c>
      <c r="E685" s="35">
        <v>369</v>
      </c>
      <c r="F685" s="27">
        <f t="shared" si="24"/>
        <v>100</v>
      </c>
      <c r="G685" s="27">
        <f t="shared" si="25"/>
        <v>90.7859078590786</v>
      </c>
    </row>
    <row r="686" ht="17.1" customHeight="1" spans="1:7">
      <c r="A686" s="37" t="s">
        <v>490</v>
      </c>
      <c r="B686" s="34">
        <v>200</v>
      </c>
      <c r="C686" s="36">
        <v>335</v>
      </c>
      <c r="D686" s="36">
        <v>335</v>
      </c>
      <c r="E686" s="35">
        <v>369</v>
      </c>
      <c r="F686" s="27">
        <f t="shared" si="24"/>
        <v>100</v>
      </c>
      <c r="G686" s="27">
        <f t="shared" si="25"/>
        <v>90.7859078590786</v>
      </c>
    </row>
    <row r="687" ht="17.1" customHeight="1" spans="1:7">
      <c r="A687" s="37" t="s">
        <v>491</v>
      </c>
      <c r="B687" s="34">
        <v>0</v>
      </c>
      <c r="C687" s="36"/>
      <c r="D687" s="36"/>
      <c r="E687" s="35">
        <v>0</v>
      </c>
      <c r="F687" s="27" t="e">
        <f t="shared" si="24"/>
        <v>#DIV/0!</v>
      </c>
      <c r="G687" s="27" t="e">
        <f t="shared" si="25"/>
        <v>#DIV/0!</v>
      </c>
    </row>
    <row r="688" ht="17.1" customHeight="1" spans="1:7">
      <c r="A688" s="33" t="s">
        <v>492</v>
      </c>
      <c r="B688" s="34">
        <v>0</v>
      </c>
      <c r="C688" s="36">
        <f>C689</f>
        <v>1988</v>
      </c>
      <c r="D688" s="36">
        <f>D689</f>
        <v>1705</v>
      </c>
      <c r="E688" s="35">
        <v>2852</v>
      </c>
      <c r="F688" s="27">
        <f t="shared" si="24"/>
        <v>85.7645875251509</v>
      </c>
      <c r="G688" s="27">
        <f t="shared" si="25"/>
        <v>59.7826086956522</v>
      </c>
    </row>
    <row r="689" ht="17.1" customHeight="1" spans="1:7">
      <c r="A689" s="37" t="s">
        <v>493</v>
      </c>
      <c r="B689" s="34">
        <v>0</v>
      </c>
      <c r="C689" s="36">
        <v>1988</v>
      </c>
      <c r="D689" s="36">
        <v>1705</v>
      </c>
      <c r="E689" s="35">
        <v>2852</v>
      </c>
      <c r="F689" s="27">
        <f t="shared" si="24"/>
        <v>85.7645875251509</v>
      </c>
      <c r="G689" s="27">
        <f t="shared" si="25"/>
        <v>59.7826086956522</v>
      </c>
    </row>
    <row r="690" s="4" customFormat="1" ht="17.1" customHeight="1" spans="1:7">
      <c r="A690" s="43" t="s">
        <v>494</v>
      </c>
      <c r="B690" s="44">
        <v>46616</v>
      </c>
      <c r="C690" s="45">
        <f>SUM(C691,C696,C711,C715,C727,C731,C736,C740,C744,C747,C756,C758,C764,C769)</f>
        <v>53001</v>
      </c>
      <c r="D690" s="45">
        <f>SUM(D691,D696,D711,D715,D727,D731,D736,D740,D744,D747,D756,D758,D764,D769)</f>
        <v>50949</v>
      </c>
      <c r="E690" s="46">
        <v>66684</v>
      </c>
      <c r="F690" s="47">
        <f t="shared" si="24"/>
        <v>96.128374936322</v>
      </c>
      <c r="G690" s="47">
        <f t="shared" si="25"/>
        <v>76.4036350548857</v>
      </c>
    </row>
    <row r="691" ht="17.1" customHeight="1" spans="1:7">
      <c r="A691" s="33" t="s">
        <v>495</v>
      </c>
      <c r="B691" s="34">
        <v>2877</v>
      </c>
      <c r="C691" s="36">
        <f>SUM(C692:C695)</f>
        <v>3390</v>
      </c>
      <c r="D691" s="36">
        <f>SUM(D692:D695)</f>
        <v>3372</v>
      </c>
      <c r="E691" s="39">
        <v>2904</v>
      </c>
      <c r="F691" s="27">
        <f t="shared" si="24"/>
        <v>99.4690265486726</v>
      </c>
      <c r="G691" s="27">
        <f t="shared" si="25"/>
        <v>116.115702479339</v>
      </c>
    </row>
    <row r="692" ht="17.1" customHeight="1" spans="1:7">
      <c r="A692" s="37" t="s">
        <v>12</v>
      </c>
      <c r="B692" s="34">
        <v>2583</v>
      </c>
      <c r="C692" s="36">
        <v>3097</v>
      </c>
      <c r="D692" s="36">
        <v>3097</v>
      </c>
      <c r="E692" s="39">
        <v>2556</v>
      </c>
      <c r="F692" s="27">
        <f t="shared" si="24"/>
        <v>100</v>
      </c>
      <c r="G692" s="27">
        <f t="shared" si="25"/>
        <v>121.165884194053</v>
      </c>
    </row>
    <row r="693" ht="17.1" customHeight="1" spans="1:7">
      <c r="A693" s="37" t="s">
        <v>13</v>
      </c>
      <c r="B693" s="34">
        <v>136</v>
      </c>
      <c r="C693" s="36">
        <v>129</v>
      </c>
      <c r="D693" s="36">
        <v>111</v>
      </c>
      <c r="E693" s="35">
        <v>136</v>
      </c>
      <c r="F693" s="27">
        <f t="shared" si="24"/>
        <v>86.046511627907</v>
      </c>
      <c r="G693" s="27">
        <f t="shared" si="25"/>
        <v>81.6176470588235</v>
      </c>
    </row>
    <row r="694" ht="17.1" customHeight="1" spans="1:7">
      <c r="A694" s="37" t="s">
        <v>14</v>
      </c>
      <c r="B694" s="34">
        <v>0</v>
      </c>
      <c r="C694" s="36"/>
      <c r="D694" s="36"/>
      <c r="E694" s="35">
        <v>0</v>
      </c>
      <c r="F694" s="27" t="e">
        <f t="shared" si="24"/>
        <v>#DIV/0!</v>
      </c>
      <c r="G694" s="27" t="e">
        <f t="shared" si="25"/>
        <v>#DIV/0!</v>
      </c>
    </row>
    <row r="695" ht="17.1" customHeight="1" spans="1:7">
      <c r="A695" s="37" t="s">
        <v>496</v>
      </c>
      <c r="B695" s="34">
        <v>158</v>
      </c>
      <c r="C695" s="36">
        <v>164</v>
      </c>
      <c r="D695" s="36">
        <v>164</v>
      </c>
      <c r="E695" s="35">
        <v>212</v>
      </c>
      <c r="F695" s="27">
        <f t="shared" si="24"/>
        <v>100</v>
      </c>
      <c r="G695" s="27">
        <f t="shared" si="25"/>
        <v>77.3584905660377</v>
      </c>
    </row>
    <row r="696" ht="17.1" customHeight="1" spans="1:7">
      <c r="A696" s="33" t="s">
        <v>497</v>
      </c>
      <c r="B696" s="34">
        <v>8445</v>
      </c>
      <c r="C696" s="36">
        <f>SUM(C697:C710)</f>
        <v>4992</v>
      </c>
      <c r="D696" s="36">
        <f>SUM(D697:D710)</f>
        <v>4962</v>
      </c>
      <c r="E696" s="39">
        <v>10253</v>
      </c>
      <c r="F696" s="27">
        <f t="shared" si="24"/>
        <v>99.3990384615385</v>
      </c>
      <c r="G696" s="27">
        <f t="shared" si="25"/>
        <v>48.3955915341851</v>
      </c>
    </row>
    <row r="697" ht="17.1" customHeight="1" spans="1:7">
      <c r="A697" s="37" t="s">
        <v>498</v>
      </c>
      <c r="B697" s="34">
        <v>8232</v>
      </c>
      <c r="C697" s="36">
        <v>3789</v>
      </c>
      <c r="D697" s="36">
        <v>3759</v>
      </c>
      <c r="E697" s="35">
        <v>8886</v>
      </c>
      <c r="F697" s="27">
        <f t="shared" si="24"/>
        <v>99.2082343626287</v>
      </c>
      <c r="G697" s="27">
        <f t="shared" si="25"/>
        <v>42.3024983119514</v>
      </c>
    </row>
    <row r="698" ht="17.1" customHeight="1" spans="1:7">
      <c r="A698" s="37" t="s">
        <v>499</v>
      </c>
      <c r="B698" s="34">
        <v>213</v>
      </c>
      <c r="C698" s="36">
        <v>833</v>
      </c>
      <c r="D698" s="36">
        <v>833</v>
      </c>
      <c r="E698" s="39">
        <v>684</v>
      </c>
      <c r="F698" s="27">
        <f t="shared" si="24"/>
        <v>100</v>
      </c>
      <c r="G698" s="27">
        <f t="shared" si="25"/>
        <v>121.783625730994</v>
      </c>
    </row>
    <row r="699" ht="17.1" customHeight="1" spans="1:7">
      <c r="A699" s="37" t="s">
        <v>500</v>
      </c>
      <c r="B699" s="34">
        <v>0</v>
      </c>
      <c r="C699" s="36"/>
      <c r="D699" s="36"/>
      <c r="E699" s="39">
        <v>0</v>
      </c>
      <c r="F699" s="27" t="e">
        <f t="shared" si="24"/>
        <v>#DIV/0!</v>
      </c>
      <c r="G699" s="27" t="e">
        <f t="shared" si="25"/>
        <v>#DIV/0!</v>
      </c>
    </row>
    <row r="700" ht="17.1" customHeight="1" spans="1:7">
      <c r="A700" s="37" t="s">
        <v>501</v>
      </c>
      <c r="B700" s="34">
        <v>0</v>
      </c>
      <c r="C700" s="36"/>
      <c r="D700" s="36"/>
      <c r="E700" s="35">
        <v>0</v>
      </c>
      <c r="F700" s="27" t="e">
        <f t="shared" si="24"/>
        <v>#DIV/0!</v>
      </c>
      <c r="G700" s="27" t="e">
        <f t="shared" si="25"/>
        <v>#DIV/0!</v>
      </c>
    </row>
    <row r="701" ht="17.1" customHeight="1" spans="1:7">
      <c r="A701" s="37" t="s">
        <v>502</v>
      </c>
      <c r="B701" s="34">
        <v>0</v>
      </c>
      <c r="C701" s="36"/>
      <c r="D701" s="36"/>
      <c r="E701" s="39">
        <v>0</v>
      </c>
      <c r="F701" s="27" t="e">
        <f t="shared" si="24"/>
        <v>#DIV/0!</v>
      </c>
      <c r="G701" s="27" t="e">
        <f t="shared" si="25"/>
        <v>#DIV/0!</v>
      </c>
    </row>
    <row r="702" s="2" customFormat="1" ht="17.1" customHeight="1" spans="1:7">
      <c r="A702" s="37" t="s">
        <v>503</v>
      </c>
      <c r="B702" s="34">
        <v>0</v>
      </c>
      <c r="C702" s="36">
        <v>55</v>
      </c>
      <c r="D702" s="36">
        <v>55</v>
      </c>
      <c r="E702" s="35">
        <v>0</v>
      </c>
      <c r="F702" s="27">
        <f t="shared" si="24"/>
        <v>100</v>
      </c>
      <c r="G702" s="27" t="e">
        <f t="shared" si="25"/>
        <v>#DIV/0!</v>
      </c>
    </row>
    <row r="703" ht="17.1" customHeight="1" spans="1:7">
      <c r="A703" s="37" t="s">
        <v>504</v>
      </c>
      <c r="B703" s="34">
        <v>0</v>
      </c>
      <c r="C703" s="36"/>
      <c r="D703" s="36"/>
      <c r="E703" s="35">
        <v>0</v>
      </c>
      <c r="F703" s="27" t="e">
        <f t="shared" si="24"/>
        <v>#DIV/0!</v>
      </c>
      <c r="G703" s="27" t="e">
        <f t="shared" si="25"/>
        <v>#DIV/0!</v>
      </c>
    </row>
    <row r="704" ht="17.1" customHeight="1" spans="1:7">
      <c r="A704" s="37" t="s">
        <v>505</v>
      </c>
      <c r="B704" s="34">
        <v>0</v>
      </c>
      <c r="C704" s="36"/>
      <c r="D704" s="36"/>
      <c r="E704" s="35">
        <v>0</v>
      </c>
      <c r="F704" s="27" t="e">
        <f t="shared" si="24"/>
        <v>#DIV/0!</v>
      </c>
      <c r="G704" s="27" t="e">
        <f t="shared" si="25"/>
        <v>#DIV/0!</v>
      </c>
    </row>
    <row r="705" ht="17.1" customHeight="1" spans="1:7">
      <c r="A705" s="37" t="s">
        <v>506</v>
      </c>
      <c r="B705" s="34">
        <v>0</v>
      </c>
      <c r="C705" s="36"/>
      <c r="D705" s="36"/>
      <c r="E705" s="35">
        <v>0</v>
      </c>
      <c r="F705" s="27" t="e">
        <f t="shared" si="24"/>
        <v>#DIV/0!</v>
      </c>
      <c r="G705" s="27" t="e">
        <f t="shared" si="25"/>
        <v>#DIV/0!</v>
      </c>
    </row>
    <row r="706" ht="17.1" customHeight="1" spans="1:7">
      <c r="A706" s="37" t="s">
        <v>507</v>
      </c>
      <c r="B706" s="34">
        <v>0</v>
      </c>
      <c r="C706" s="36"/>
      <c r="D706" s="36"/>
      <c r="E706" s="39">
        <v>0</v>
      </c>
      <c r="F706" s="27" t="e">
        <f t="shared" si="24"/>
        <v>#DIV/0!</v>
      </c>
      <c r="G706" s="27" t="e">
        <f t="shared" si="25"/>
        <v>#DIV/0!</v>
      </c>
    </row>
    <row r="707" ht="17.1" customHeight="1" spans="1:7">
      <c r="A707" s="37" t="s">
        <v>508</v>
      </c>
      <c r="B707" s="34">
        <v>0</v>
      </c>
      <c r="C707" s="36"/>
      <c r="D707" s="36"/>
      <c r="E707" s="35">
        <v>0</v>
      </c>
      <c r="F707" s="27" t="e">
        <f t="shared" si="24"/>
        <v>#DIV/0!</v>
      </c>
      <c r="G707" s="27" t="e">
        <f t="shared" si="25"/>
        <v>#DIV/0!</v>
      </c>
    </row>
    <row r="708" ht="17.1" customHeight="1" spans="1:7">
      <c r="A708" s="37" t="s">
        <v>509</v>
      </c>
      <c r="B708" s="34">
        <v>0</v>
      </c>
      <c r="C708" s="36"/>
      <c r="D708" s="36"/>
      <c r="E708" s="35">
        <v>0</v>
      </c>
      <c r="F708" s="27" t="e">
        <f t="shared" si="24"/>
        <v>#DIV/0!</v>
      </c>
      <c r="G708" s="27" t="e">
        <f t="shared" si="25"/>
        <v>#DIV/0!</v>
      </c>
    </row>
    <row r="709" ht="17.1" customHeight="1" spans="1:7">
      <c r="A709" s="37" t="s">
        <v>510</v>
      </c>
      <c r="B709" s="34">
        <v>0</v>
      </c>
      <c r="C709" s="36"/>
      <c r="D709" s="36"/>
      <c r="E709" s="35">
        <v>0</v>
      </c>
      <c r="F709" s="27" t="e">
        <f t="shared" si="24"/>
        <v>#DIV/0!</v>
      </c>
      <c r="G709" s="27" t="e">
        <f t="shared" si="25"/>
        <v>#DIV/0!</v>
      </c>
    </row>
    <row r="710" ht="17.1" customHeight="1" spans="1:7">
      <c r="A710" s="37" t="s">
        <v>511</v>
      </c>
      <c r="B710" s="34">
        <v>0</v>
      </c>
      <c r="C710" s="36">
        <v>315</v>
      </c>
      <c r="D710" s="36">
        <v>315</v>
      </c>
      <c r="E710" s="39">
        <v>683</v>
      </c>
      <c r="F710" s="27">
        <f t="shared" si="24"/>
        <v>100</v>
      </c>
      <c r="G710" s="27">
        <f t="shared" si="25"/>
        <v>46.1200585651537</v>
      </c>
    </row>
    <row r="711" s="2" customFormat="1" ht="17.1" customHeight="1" spans="1:7">
      <c r="A711" s="33" t="s">
        <v>512</v>
      </c>
      <c r="B711" s="34">
        <v>4030</v>
      </c>
      <c r="C711" s="36">
        <f>SUM(C712:C714)</f>
        <v>9354</v>
      </c>
      <c r="D711" s="36">
        <f>SUM(D712:D714)</f>
        <v>7475</v>
      </c>
      <c r="E711" s="35">
        <v>10095</v>
      </c>
      <c r="F711" s="27">
        <f t="shared" si="24"/>
        <v>79.912336968142</v>
      </c>
      <c r="G711" s="27">
        <f t="shared" si="25"/>
        <v>74.0465577018326</v>
      </c>
    </row>
    <row r="712" ht="17.1" customHeight="1" spans="1:7">
      <c r="A712" s="37" t="s">
        <v>513</v>
      </c>
      <c r="B712" s="34">
        <v>1305</v>
      </c>
      <c r="C712" s="36">
        <v>1423</v>
      </c>
      <c r="D712" s="36">
        <v>1423</v>
      </c>
      <c r="E712" s="35">
        <v>1391</v>
      </c>
      <c r="F712" s="27">
        <f t="shared" si="24"/>
        <v>100</v>
      </c>
      <c r="G712" s="27">
        <f t="shared" si="25"/>
        <v>102.300503235083</v>
      </c>
    </row>
    <row r="713" ht="17.1" customHeight="1" spans="1:7">
      <c r="A713" s="37" t="s">
        <v>514</v>
      </c>
      <c r="B713" s="34">
        <v>2725</v>
      </c>
      <c r="C713" s="36">
        <v>7318</v>
      </c>
      <c r="D713" s="36">
        <v>5439</v>
      </c>
      <c r="E713" s="35">
        <v>6593</v>
      </c>
      <c r="F713" s="27">
        <f t="shared" si="24"/>
        <v>74.3235856791473</v>
      </c>
      <c r="G713" s="27">
        <f t="shared" si="25"/>
        <v>82.4965872895495</v>
      </c>
    </row>
    <row r="714" ht="17.1" customHeight="1" spans="1:7">
      <c r="A714" s="37" t="s">
        <v>515</v>
      </c>
      <c r="B714" s="34">
        <v>0</v>
      </c>
      <c r="C714" s="36">
        <v>613</v>
      </c>
      <c r="D714" s="36">
        <v>613</v>
      </c>
      <c r="E714" s="35">
        <v>2111</v>
      </c>
      <c r="F714" s="27">
        <f t="shared" si="24"/>
        <v>100</v>
      </c>
      <c r="G714" s="27">
        <f t="shared" si="25"/>
        <v>29.0383704405495</v>
      </c>
    </row>
    <row r="715" ht="17.1" customHeight="1" spans="1:7">
      <c r="A715" s="33" t="s">
        <v>516</v>
      </c>
      <c r="B715" s="34">
        <v>11110</v>
      </c>
      <c r="C715" s="36">
        <f>SUM(C716:C726)</f>
        <v>12942</v>
      </c>
      <c r="D715" s="36">
        <f>SUM(D716:D726)</f>
        <v>12942</v>
      </c>
      <c r="E715" s="35">
        <v>18385</v>
      </c>
      <c r="F715" s="27">
        <f t="shared" si="24"/>
        <v>100</v>
      </c>
      <c r="G715" s="27">
        <f t="shared" si="25"/>
        <v>70.3943432145771</v>
      </c>
    </row>
    <row r="716" ht="17.1" customHeight="1" spans="1:7">
      <c r="A716" s="37" t="s">
        <v>517</v>
      </c>
      <c r="B716" s="34">
        <v>1216</v>
      </c>
      <c r="C716" s="36">
        <v>1237</v>
      </c>
      <c r="D716" s="36">
        <v>1237</v>
      </c>
      <c r="E716" s="35">
        <v>1306</v>
      </c>
      <c r="F716" s="27">
        <f t="shared" si="24"/>
        <v>100</v>
      </c>
      <c r="G716" s="27">
        <f t="shared" si="25"/>
        <v>94.7166921898928</v>
      </c>
    </row>
    <row r="717" ht="17.1" customHeight="1" spans="1:7">
      <c r="A717" s="37" t="s">
        <v>518</v>
      </c>
      <c r="B717" s="34">
        <v>330</v>
      </c>
      <c r="C717" s="36">
        <v>473</v>
      </c>
      <c r="D717" s="36">
        <v>473</v>
      </c>
      <c r="E717" s="35">
        <v>396</v>
      </c>
      <c r="F717" s="27">
        <f t="shared" si="24"/>
        <v>100</v>
      </c>
      <c r="G717" s="27">
        <f t="shared" si="25"/>
        <v>119.444444444444</v>
      </c>
    </row>
    <row r="718" ht="17.1" customHeight="1" spans="1:7">
      <c r="A718" s="37" t="s">
        <v>519</v>
      </c>
      <c r="B718" s="34">
        <v>941</v>
      </c>
      <c r="C718" s="36">
        <v>970</v>
      </c>
      <c r="D718" s="36">
        <v>970</v>
      </c>
      <c r="E718" s="35">
        <v>1011</v>
      </c>
      <c r="F718" s="27">
        <f t="shared" si="24"/>
        <v>100</v>
      </c>
      <c r="G718" s="27">
        <f t="shared" si="25"/>
        <v>95.944609297725</v>
      </c>
    </row>
    <row r="719" ht="17.1" customHeight="1" spans="1:7">
      <c r="A719" s="37" t="s">
        <v>520</v>
      </c>
      <c r="B719" s="34">
        <v>0</v>
      </c>
      <c r="C719" s="36"/>
      <c r="D719" s="36"/>
      <c r="E719" s="35">
        <v>0</v>
      </c>
      <c r="F719" s="27" t="e">
        <f t="shared" si="24"/>
        <v>#DIV/0!</v>
      </c>
      <c r="G719" s="27" t="e">
        <f t="shared" si="25"/>
        <v>#DIV/0!</v>
      </c>
    </row>
    <row r="720" ht="17.1" customHeight="1" spans="1:7">
      <c r="A720" s="37" t="s">
        <v>521</v>
      </c>
      <c r="B720" s="34">
        <v>0</v>
      </c>
      <c r="C720" s="36"/>
      <c r="D720" s="36"/>
      <c r="E720" s="35">
        <v>0</v>
      </c>
      <c r="F720" s="27" t="e">
        <f t="shared" si="24"/>
        <v>#DIV/0!</v>
      </c>
      <c r="G720" s="27" t="e">
        <f t="shared" si="25"/>
        <v>#DIV/0!</v>
      </c>
    </row>
    <row r="721" ht="17.1" customHeight="1" spans="1:7">
      <c r="A721" s="37" t="s">
        <v>522</v>
      </c>
      <c r="B721" s="34">
        <v>0</v>
      </c>
      <c r="C721" s="36"/>
      <c r="D721" s="36"/>
      <c r="E721" s="35">
        <v>0</v>
      </c>
      <c r="F721" s="27" t="e">
        <f t="shared" si="24"/>
        <v>#DIV/0!</v>
      </c>
      <c r="G721" s="27" t="e">
        <f t="shared" si="25"/>
        <v>#DIV/0!</v>
      </c>
    </row>
    <row r="722" s="2" customFormat="1" ht="17.1" customHeight="1" spans="1:7">
      <c r="A722" s="37" t="s">
        <v>523</v>
      </c>
      <c r="B722" s="34">
        <v>151</v>
      </c>
      <c r="C722" s="36">
        <v>217</v>
      </c>
      <c r="D722" s="36">
        <v>217</v>
      </c>
      <c r="E722" s="35">
        <v>186</v>
      </c>
      <c r="F722" s="27">
        <f t="shared" si="24"/>
        <v>100</v>
      </c>
      <c r="G722" s="27">
        <f t="shared" si="25"/>
        <v>116.666666666667</v>
      </c>
    </row>
    <row r="723" s="2" customFormat="1" ht="17.1" customHeight="1" spans="1:7">
      <c r="A723" s="37" t="s">
        <v>524</v>
      </c>
      <c r="B723" s="34">
        <v>8472</v>
      </c>
      <c r="C723" s="36">
        <v>8824</v>
      </c>
      <c r="D723" s="36">
        <v>8824</v>
      </c>
      <c r="E723" s="35">
        <v>10416</v>
      </c>
      <c r="F723" s="27">
        <f t="shared" si="24"/>
        <v>100</v>
      </c>
      <c r="G723" s="27">
        <f t="shared" si="25"/>
        <v>84.715821812596</v>
      </c>
    </row>
    <row r="724" ht="17.1" customHeight="1" spans="1:7">
      <c r="A724" s="37" t="s">
        <v>525</v>
      </c>
      <c r="B724" s="34">
        <v>0</v>
      </c>
      <c r="C724" s="36">
        <v>1099</v>
      </c>
      <c r="D724" s="36">
        <v>1099</v>
      </c>
      <c r="E724" s="35">
        <v>3896</v>
      </c>
      <c r="F724" s="27">
        <f t="shared" si="24"/>
        <v>100</v>
      </c>
      <c r="G724" s="27">
        <f t="shared" si="25"/>
        <v>28.2084188911704</v>
      </c>
    </row>
    <row r="725" ht="17.1" customHeight="1" spans="1:7">
      <c r="A725" s="37" t="s">
        <v>526</v>
      </c>
      <c r="B725" s="34">
        <v>0</v>
      </c>
      <c r="C725" s="36"/>
      <c r="D725" s="36"/>
      <c r="E725" s="35">
        <v>318</v>
      </c>
      <c r="F725" s="27" t="e">
        <f t="shared" si="24"/>
        <v>#DIV/0!</v>
      </c>
      <c r="G725" s="27">
        <f t="shared" si="25"/>
        <v>0</v>
      </c>
    </row>
    <row r="726" ht="17.1" customHeight="1" spans="1:7">
      <c r="A726" s="37" t="s">
        <v>527</v>
      </c>
      <c r="B726" s="34">
        <v>0</v>
      </c>
      <c r="C726" s="36">
        <v>122</v>
      </c>
      <c r="D726" s="36">
        <v>122</v>
      </c>
      <c r="E726" s="35">
        <v>856</v>
      </c>
      <c r="F726" s="27">
        <f t="shared" si="24"/>
        <v>100</v>
      </c>
      <c r="G726" s="27">
        <f t="shared" si="25"/>
        <v>14.2523364485981</v>
      </c>
    </row>
    <row r="727" ht="17.1" customHeight="1" spans="1:9">
      <c r="A727" s="33" t="s">
        <v>528</v>
      </c>
      <c r="B727" s="34">
        <v>1215</v>
      </c>
      <c r="C727" s="36">
        <f>SUM(C728:C730)</f>
        <v>2746</v>
      </c>
      <c r="D727" s="36">
        <f>SUM(D728:D730)</f>
        <v>2746</v>
      </c>
      <c r="E727" s="35">
        <v>3306</v>
      </c>
      <c r="F727" s="27">
        <f t="shared" si="24"/>
        <v>100</v>
      </c>
      <c r="G727" s="27">
        <f t="shared" si="25"/>
        <v>83.0611010284331</v>
      </c>
      <c r="H727" s="55" t="s">
        <v>529</v>
      </c>
      <c r="I727" s="41">
        <v>0</v>
      </c>
    </row>
    <row r="728" ht="17.1" customHeight="1" spans="1:9">
      <c r="A728" s="37" t="s">
        <v>530</v>
      </c>
      <c r="B728" s="34">
        <v>79</v>
      </c>
      <c r="C728" s="36">
        <v>107</v>
      </c>
      <c r="D728" s="36">
        <v>107</v>
      </c>
      <c r="E728" s="39">
        <v>88</v>
      </c>
      <c r="F728" s="27">
        <f t="shared" ref="F728:F791" si="26">D728/C728%</f>
        <v>100</v>
      </c>
      <c r="G728" s="27">
        <f t="shared" si="25"/>
        <v>121.590909090909</v>
      </c>
      <c r="H728" s="55" t="s">
        <v>531</v>
      </c>
      <c r="I728" s="41">
        <v>0</v>
      </c>
    </row>
    <row r="729" ht="17.1" customHeight="1" spans="1:9">
      <c r="A729" s="37" t="s">
        <v>532</v>
      </c>
      <c r="B729" s="34">
        <v>0</v>
      </c>
      <c r="C729" s="36">
        <v>661</v>
      </c>
      <c r="D729" s="36">
        <v>661</v>
      </c>
      <c r="E729" s="39">
        <v>962</v>
      </c>
      <c r="F729" s="27">
        <f t="shared" si="26"/>
        <v>100</v>
      </c>
      <c r="G729" s="27">
        <f t="shared" si="25"/>
        <v>68.7110187110187</v>
      </c>
      <c r="H729" s="55" t="s">
        <v>533</v>
      </c>
      <c r="I729" s="41">
        <v>0</v>
      </c>
    </row>
    <row r="730" ht="17.1" customHeight="1" spans="1:7">
      <c r="A730" s="37" t="s">
        <v>534</v>
      </c>
      <c r="B730" s="34">
        <v>1136</v>
      </c>
      <c r="C730" s="36">
        <v>1978</v>
      </c>
      <c r="D730" s="36">
        <v>1978</v>
      </c>
      <c r="E730" s="35">
        <v>2256</v>
      </c>
      <c r="F730" s="27">
        <f t="shared" si="26"/>
        <v>100</v>
      </c>
      <c r="G730" s="27">
        <f t="shared" si="25"/>
        <v>87.677304964539</v>
      </c>
    </row>
    <row r="731" ht="17.1" customHeight="1" spans="1:7">
      <c r="A731" s="33" t="s">
        <v>535</v>
      </c>
      <c r="B731" s="34">
        <v>10707</v>
      </c>
      <c r="C731" s="36">
        <f>SUM(C732:C735)</f>
        <v>11192</v>
      </c>
      <c r="D731" s="36">
        <f>SUM(D732:D735)</f>
        <v>11192</v>
      </c>
      <c r="E731" s="39">
        <v>11613</v>
      </c>
      <c r="F731" s="27">
        <f t="shared" si="26"/>
        <v>100</v>
      </c>
      <c r="G731" s="27">
        <f t="shared" si="25"/>
        <v>96.3747524326186</v>
      </c>
    </row>
    <row r="732" ht="17.1" customHeight="1" spans="1:7">
      <c r="A732" s="37" t="s">
        <v>536</v>
      </c>
      <c r="B732" s="34">
        <v>2015</v>
      </c>
      <c r="C732" s="36">
        <v>2085</v>
      </c>
      <c r="D732" s="36">
        <v>2085</v>
      </c>
      <c r="E732" s="39">
        <v>1992</v>
      </c>
      <c r="F732" s="27">
        <f t="shared" si="26"/>
        <v>100</v>
      </c>
      <c r="G732" s="27">
        <f t="shared" si="25"/>
        <v>104.668674698795</v>
      </c>
    </row>
    <row r="733" ht="17.1" customHeight="1" spans="1:7">
      <c r="A733" s="37" t="s">
        <v>537</v>
      </c>
      <c r="B733" s="34">
        <v>8334</v>
      </c>
      <c r="C733" s="36">
        <v>8441</v>
      </c>
      <c r="D733" s="36">
        <v>8441</v>
      </c>
      <c r="E733" s="35">
        <v>8670</v>
      </c>
      <c r="F733" s="27">
        <f t="shared" si="26"/>
        <v>100</v>
      </c>
      <c r="G733" s="27">
        <f t="shared" si="25"/>
        <v>97.358708189158</v>
      </c>
    </row>
    <row r="734" ht="17.1" customHeight="1" spans="1:7">
      <c r="A734" s="37" t="s">
        <v>538</v>
      </c>
      <c r="B734" s="34">
        <v>215</v>
      </c>
      <c r="C734" s="36">
        <v>203</v>
      </c>
      <c r="D734" s="36">
        <v>203</v>
      </c>
      <c r="E734" s="35">
        <v>809</v>
      </c>
      <c r="F734" s="27">
        <f t="shared" si="26"/>
        <v>100</v>
      </c>
      <c r="G734" s="27">
        <f t="shared" si="25"/>
        <v>25.0927070457355</v>
      </c>
    </row>
    <row r="735" ht="17.1" customHeight="1" spans="1:7">
      <c r="A735" s="37" t="s">
        <v>539</v>
      </c>
      <c r="B735" s="34">
        <v>143</v>
      </c>
      <c r="C735" s="36">
        <v>463</v>
      </c>
      <c r="D735" s="36">
        <v>463</v>
      </c>
      <c r="E735" s="35">
        <v>142</v>
      </c>
      <c r="F735" s="27">
        <f t="shared" si="26"/>
        <v>100</v>
      </c>
      <c r="G735" s="27">
        <f t="shared" si="25"/>
        <v>326.056338028169</v>
      </c>
    </row>
    <row r="736" ht="17.1" customHeight="1" spans="1:7">
      <c r="A736" s="33" t="s">
        <v>540</v>
      </c>
      <c r="B736" s="34">
        <v>5208</v>
      </c>
      <c r="C736" s="36">
        <f>SUM(C737:C739)</f>
        <v>5315</v>
      </c>
      <c r="D736" s="36">
        <f>SUM(D737:D739)</f>
        <v>5315</v>
      </c>
      <c r="E736" s="39">
        <v>5879</v>
      </c>
      <c r="F736" s="27">
        <f t="shared" si="26"/>
        <v>100</v>
      </c>
      <c r="G736" s="27">
        <f t="shared" ref="G736:G799" si="27">D736/E736%</f>
        <v>90.4065317230822</v>
      </c>
    </row>
    <row r="737" ht="17.1" customHeight="1" spans="1:7">
      <c r="A737" s="37" t="s">
        <v>541</v>
      </c>
      <c r="B737" s="34">
        <v>0</v>
      </c>
      <c r="C737" s="36"/>
      <c r="D737" s="36"/>
      <c r="E737" s="39">
        <v>9</v>
      </c>
      <c r="F737" s="27" t="e">
        <f t="shared" si="26"/>
        <v>#DIV/0!</v>
      </c>
      <c r="G737" s="27">
        <f t="shared" si="27"/>
        <v>0</v>
      </c>
    </row>
    <row r="738" s="2" customFormat="1" ht="17.1" customHeight="1" spans="1:7">
      <c r="A738" s="37" t="s">
        <v>542</v>
      </c>
      <c r="B738" s="34">
        <v>5208</v>
      </c>
      <c r="C738" s="36">
        <v>5315</v>
      </c>
      <c r="D738" s="36">
        <v>5315</v>
      </c>
      <c r="E738" s="35">
        <v>5870</v>
      </c>
      <c r="F738" s="27">
        <f t="shared" si="26"/>
        <v>100</v>
      </c>
      <c r="G738" s="27">
        <f t="shared" si="27"/>
        <v>90.5451448040886</v>
      </c>
    </row>
    <row r="739" ht="17.1" customHeight="1" spans="1:7">
      <c r="A739" s="37" t="s">
        <v>543</v>
      </c>
      <c r="B739" s="34">
        <v>0</v>
      </c>
      <c r="C739" s="36"/>
      <c r="D739" s="36"/>
      <c r="E739" s="39">
        <v>0</v>
      </c>
      <c r="F739" s="27" t="e">
        <f t="shared" si="26"/>
        <v>#DIV/0!</v>
      </c>
      <c r="G739" s="27" t="e">
        <f t="shared" si="27"/>
        <v>#DIV/0!</v>
      </c>
    </row>
    <row r="740" ht="17.1" customHeight="1" spans="1:7">
      <c r="A740" s="33" t="s">
        <v>544</v>
      </c>
      <c r="B740" s="34">
        <v>580</v>
      </c>
      <c r="C740" s="36">
        <f>SUM(C741:C743)</f>
        <v>924</v>
      </c>
      <c r="D740" s="36">
        <f>SUM(D741:D743)</f>
        <v>924</v>
      </c>
      <c r="E740" s="39">
        <v>583</v>
      </c>
      <c r="F740" s="27">
        <f t="shared" si="26"/>
        <v>100</v>
      </c>
      <c r="G740" s="27">
        <f t="shared" si="27"/>
        <v>158.490566037736</v>
      </c>
    </row>
    <row r="741" s="2" customFormat="1" ht="17.1" customHeight="1" spans="1:7">
      <c r="A741" s="37" t="s">
        <v>545</v>
      </c>
      <c r="B741" s="34">
        <v>580</v>
      </c>
      <c r="C741" s="36">
        <v>924</v>
      </c>
      <c r="D741" s="36">
        <v>924</v>
      </c>
      <c r="E741" s="35">
        <v>583</v>
      </c>
      <c r="F741" s="27">
        <f t="shared" si="26"/>
        <v>100</v>
      </c>
      <c r="G741" s="27">
        <f t="shared" si="27"/>
        <v>158.490566037736</v>
      </c>
    </row>
    <row r="742" ht="17.1" customHeight="1" spans="1:7">
      <c r="A742" s="37" t="s">
        <v>546</v>
      </c>
      <c r="B742" s="34">
        <v>0</v>
      </c>
      <c r="C742" s="36"/>
      <c r="D742" s="36"/>
      <c r="E742" s="35">
        <v>0</v>
      </c>
      <c r="F742" s="27" t="e">
        <f t="shared" si="26"/>
        <v>#DIV/0!</v>
      </c>
      <c r="G742" s="27" t="e">
        <f t="shared" si="27"/>
        <v>#DIV/0!</v>
      </c>
    </row>
    <row r="743" ht="17.1" customHeight="1" spans="1:7">
      <c r="A743" s="37" t="s">
        <v>547</v>
      </c>
      <c r="B743" s="34">
        <v>0</v>
      </c>
      <c r="C743" s="36"/>
      <c r="D743" s="36"/>
      <c r="E743" s="35">
        <v>0</v>
      </c>
      <c r="F743" s="27" t="e">
        <f t="shared" si="26"/>
        <v>#DIV/0!</v>
      </c>
      <c r="G743" s="27" t="e">
        <f t="shared" si="27"/>
        <v>#DIV/0!</v>
      </c>
    </row>
    <row r="744" ht="17.1" customHeight="1" spans="1:7">
      <c r="A744" s="33" t="s">
        <v>548</v>
      </c>
      <c r="B744" s="34">
        <v>0</v>
      </c>
      <c r="C744" s="36">
        <f>SUM(C745:C746)</f>
        <v>668</v>
      </c>
      <c r="D744" s="36">
        <f>SUM(D745:D746)</f>
        <v>668</v>
      </c>
      <c r="E744" s="39">
        <v>636</v>
      </c>
      <c r="F744" s="27">
        <f t="shared" si="26"/>
        <v>100</v>
      </c>
      <c r="G744" s="27">
        <f t="shared" si="27"/>
        <v>105.03144654088</v>
      </c>
    </row>
    <row r="745" ht="17.1" customHeight="1" spans="1:7">
      <c r="A745" s="37" t="s">
        <v>549</v>
      </c>
      <c r="B745" s="34">
        <v>0</v>
      </c>
      <c r="C745" s="36">
        <v>668</v>
      </c>
      <c r="D745" s="36">
        <v>668</v>
      </c>
      <c r="E745" s="39">
        <v>636</v>
      </c>
      <c r="F745" s="27">
        <f t="shared" si="26"/>
        <v>100</v>
      </c>
      <c r="G745" s="27">
        <f t="shared" si="27"/>
        <v>105.03144654088</v>
      </c>
    </row>
    <row r="746" ht="17.1" customHeight="1" spans="1:7">
      <c r="A746" s="37" t="s">
        <v>550</v>
      </c>
      <c r="B746" s="34">
        <v>0</v>
      </c>
      <c r="C746" s="36"/>
      <c r="D746" s="36"/>
      <c r="E746" s="39">
        <v>0</v>
      </c>
      <c r="F746" s="27" t="e">
        <f t="shared" si="26"/>
        <v>#DIV/0!</v>
      </c>
      <c r="G746" s="27" t="e">
        <f t="shared" si="27"/>
        <v>#DIV/0!</v>
      </c>
    </row>
    <row r="747" ht="17.1" customHeight="1" spans="1:7">
      <c r="A747" s="33" t="s">
        <v>551</v>
      </c>
      <c r="B747" s="34">
        <v>436</v>
      </c>
      <c r="C747" s="36">
        <f>SUM(C748:C755)</f>
        <v>715</v>
      </c>
      <c r="D747" s="36">
        <f>SUM(D748:D755)</f>
        <v>715</v>
      </c>
      <c r="E747" s="39">
        <v>933</v>
      </c>
      <c r="F747" s="27">
        <f t="shared" si="26"/>
        <v>100</v>
      </c>
      <c r="G747" s="27">
        <f t="shared" si="27"/>
        <v>76.6345123258307</v>
      </c>
    </row>
    <row r="748" ht="17.1" customHeight="1" spans="1:7">
      <c r="A748" s="37" t="s">
        <v>12</v>
      </c>
      <c r="B748" s="34">
        <v>376</v>
      </c>
      <c r="C748" s="36">
        <v>402</v>
      </c>
      <c r="D748" s="36">
        <v>402</v>
      </c>
      <c r="E748" s="39">
        <v>499</v>
      </c>
      <c r="F748" s="27">
        <f t="shared" si="26"/>
        <v>100</v>
      </c>
      <c r="G748" s="27">
        <f t="shared" si="27"/>
        <v>80.561122244489</v>
      </c>
    </row>
    <row r="749" ht="17.1" customHeight="1" spans="1:7">
      <c r="A749" s="37" t="s">
        <v>13</v>
      </c>
      <c r="B749" s="34"/>
      <c r="C749" s="36">
        <v>114</v>
      </c>
      <c r="D749" s="36">
        <v>114</v>
      </c>
      <c r="E749" s="35">
        <v>0</v>
      </c>
      <c r="F749" s="27">
        <f t="shared" si="26"/>
        <v>100</v>
      </c>
      <c r="G749" s="27" t="e">
        <f t="shared" si="27"/>
        <v>#DIV/0!</v>
      </c>
    </row>
    <row r="750" ht="17.1" customHeight="1" spans="1:7">
      <c r="A750" s="37" t="s">
        <v>14</v>
      </c>
      <c r="B750" s="34">
        <v>0</v>
      </c>
      <c r="C750" s="36"/>
      <c r="D750" s="36"/>
      <c r="E750" s="35">
        <v>0</v>
      </c>
      <c r="F750" s="27" t="e">
        <f t="shared" si="26"/>
        <v>#DIV/0!</v>
      </c>
      <c r="G750" s="27" t="e">
        <f t="shared" si="27"/>
        <v>#DIV/0!</v>
      </c>
    </row>
    <row r="751" ht="17.1" customHeight="1" spans="1:7">
      <c r="A751" s="37" t="s">
        <v>53</v>
      </c>
      <c r="B751" s="34">
        <v>0</v>
      </c>
      <c r="C751" s="36"/>
      <c r="D751" s="36"/>
      <c r="E751" s="35">
        <v>0</v>
      </c>
      <c r="F751" s="27" t="e">
        <f t="shared" si="26"/>
        <v>#DIV/0!</v>
      </c>
      <c r="G751" s="27" t="e">
        <f t="shared" si="27"/>
        <v>#DIV/0!</v>
      </c>
    </row>
    <row r="752" ht="17.1" customHeight="1" spans="1:7">
      <c r="A752" s="37" t="s">
        <v>552</v>
      </c>
      <c r="B752" s="34">
        <v>0</v>
      </c>
      <c r="C752" s="36"/>
      <c r="D752" s="36"/>
      <c r="E752" s="35">
        <v>10</v>
      </c>
      <c r="F752" s="27" t="e">
        <f t="shared" si="26"/>
        <v>#DIV/0!</v>
      </c>
      <c r="G752" s="27">
        <f t="shared" si="27"/>
        <v>0</v>
      </c>
    </row>
    <row r="753" ht="17.1" customHeight="1" spans="1:7">
      <c r="A753" s="37" t="s">
        <v>553</v>
      </c>
      <c r="B753" s="34">
        <v>60</v>
      </c>
      <c r="C753" s="36">
        <v>60</v>
      </c>
      <c r="D753" s="36">
        <v>60</v>
      </c>
      <c r="E753" s="35">
        <v>50</v>
      </c>
      <c r="F753" s="27">
        <f t="shared" si="26"/>
        <v>100</v>
      </c>
      <c r="G753" s="27">
        <f t="shared" si="27"/>
        <v>120</v>
      </c>
    </row>
    <row r="754" ht="17.1" customHeight="1" spans="1:7">
      <c r="A754" s="37" t="s">
        <v>21</v>
      </c>
      <c r="B754" s="34"/>
      <c r="C754" s="36">
        <v>51</v>
      </c>
      <c r="D754" s="36">
        <v>51</v>
      </c>
      <c r="E754" s="35">
        <v>0</v>
      </c>
      <c r="F754" s="27">
        <f t="shared" si="26"/>
        <v>100</v>
      </c>
      <c r="G754" s="27" t="e">
        <f t="shared" si="27"/>
        <v>#DIV/0!</v>
      </c>
    </row>
    <row r="755" ht="17.1" customHeight="1" spans="1:7">
      <c r="A755" s="37" t="s">
        <v>554</v>
      </c>
      <c r="B755" s="34">
        <v>0</v>
      </c>
      <c r="C755" s="36">
        <v>88</v>
      </c>
      <c r="D755" s="36">
        <v>88</v>
      </c>
      <c r="E755" s="35">
        <v>374</v>
      </c>
      <c r="F755" s="27">
        <f t="shared" si="26"/>
        <v>100</v>
      </c>
      <c r="G755" s="27">
        <f t="shared" si="27"/>
        <v>23.5294117647059</v>
      </c>
    </row>
    <row r="756" s="2" customFormat="1" ht="17.1" customHeight="1" spans="1:7">
      <c r="A756" s="33" t="s">
        <v>555</v>
      </c>
      <c r="B756" s="34">
        <v>0</v>
      </c>
      <c r="C756" s="36">
        <f>C757</f>
        <v>0</v>
      </c>
      <c r="D756" s="36">
        <f>D757</f>
        <v>0</v>
      </c>
      <c r="E756" s="35">
        <v>0</v>
      </c>
      <c r="F756" s="27" t="e">
        <f t="shared" si="26"/>
        <v>#DIV/0!</v>
      </c>
      <c r="G756" s="27" t="e">
        <f t="shared" si="27"/>
        <v>#DIV/0!</v>
      </c>
    </row>
    <row r="757" ht="17.1" customHeight="1" spans="1:7">
      <c r="A757" s="37" t="s">
        <v>556</v>
      </c>
      <c r="B757" s="34">
        <v>0</v>
      </c>
      <c r="C757" s="36"/>
      <c r="D757" s="36"/>
      <c r="E757" s="35">
        <v>0</v>
      </c>
      <c r="F757" s="27" t="e">
        <f t="shared" si="26"/>
        <v>#DIV/0!</v>
      </c>
      <c r="G757" s="27" t="e">
        <f t="shared" si="27"/>
        <v>#DIV/0!</v>
      </c>
    </row>
    <row r="758" ht="17.1" customHeight="1" spans="1:7">
      <c r="A758" s="33" t="s">
        <v>557</v>
      </c>
      <c r="B758" s="34">
        <v>308</v>
      </c>
      <c r="C758" s="36">
        <f>SUM(C759:C763)</f>
        <v>513</v>
      </c>
      <c r="D758" s="36">
        <f>SUM(D759:D763)</f>
        <v>388</v>
      </c>
      <c r="E758" s="35">
        <v>354</v>
      </c>
      <c r="F758" s="27">
        <f t="shared" si="26"/>
        <v>75.6335282651072</v>
      </c>
      <c r="G758" s="27">
        <f t="shared" si="27"/>
        <v>109.604519774011</v>
      </c>
    </row>
    <row r="759" ht="17.1" customHeight="1" spans="1:7">
      <c r="A759" s="37" t="s">
        <v>12</v>
      </c>
      <c r="B759" s="34"/>
      <c r="C759" s="36"/>
      <c r="D759" s="36"/>
      <c r="E759" s="35"/>
      <c r="F759" s="27" t="e">
        <f t="shared" si="26"/>
        <v>#DIV/0!</v>
      </c>
      <c r="G759" s="27" t="e">
        <f t="shared" si="27"/>
        <v>#DIV/0!</v>
      </c>
    </row>
    <row r="760" ht="17.1" customHeight="1" spans="1:7">
      <c r="A760" s="37" t="s">
        <v>13</v>
      </c>
      <c r="B760" s="34"/>
      <c r="C760" s="36"/>
      <c r="D760" s="36"/>
      <c r="E760" s="35"/>
      <c r="F760" s="27" t="e">
        <f t="shared" si="26"/>
        <v>#DIV/0!</v>
      </c>
      <c r="G760" s="27" t="e">
        <f t="shared" si="27"/>
        <v>#DIV/0!</v>
      </c>
    </row>
    <row r="761" ht="17.1" customHeight="1" spans="1:7">
      <c r="A761" s="37" t="s">
        <v>14</v>
      </c>
      <c r="B761" s="34"/>
      <c r="C761" s="36"/>
      <c r="D761" s="36"/>
      <c r="E761" s="35"/>
      <c r="F761" s="27" t="e">
        <f t="shared" si="26"/>
        <v>#DIV/0!</v>
      </c>
      <c r="G761" s="27" t="e">
        <f t="shared" si="27"/>
        <v>#DIV/0!</v>
      </c>
    </row>
    <row r="762" ht="17.1" customHeight="1" spans="1:7">
      <c r="A762" s="37" t="s">
        <v>558</v>
      </c>
      <c r="B762" s="34">
        <v>308</v>
      </c>
      <c r="C762" s="36">
        <v>513</v>
      </c>
      <c r="D762" s="36">
        <v>388</v>
      </c>
      <c r="E762" s="35">
        <v>354</v>
      </c>
      <c r="F762" s="27">
        <f t="shared" si="26"/>
        <v>75.6335282651072</v>
      </c>
      <c r="G762" s="27">
        <f t="shared" si="27"/>
        <v>109.604519774011</v>
      </c>
    </row>
    <row r="763" ht="17.1" customHeight="1" spans="1:7">
      <c r="A763" s="37" t="s">
        <v>559</v>
      </c>
      <c r="B763" s="34"/>
      <c r="C763" s="36"/>
      <c r="D763" s="36"/>
      <c r="E763" s="39">
        <v>0</v>
      </c>
      <c r="F763" s="27" t="e">
        <f t="shared" si="26"/>
        <v>#DIV/0!</v>
      </c>
      <c r="G763" s="27" t="e">
        <f t="shared" si="27"/>
        <v>#DIV/0!</v>
      </c>
    </row>
    <row r="764" ht="17.1" customHeight="1" spans="1:7">
      <c r="A764" s="33" t="s">
        <v>560</v>
      </c>
      <c r="B764" s="34"/>
      <c r="C764" s="36">
        <f>SUM(C765:C768)</f>
        <v>0</v>
      </c>
      <c r="D764" s="36">
        <f>SUM(D765:D768)</f>
        <v>0</v>
      </c>
      <c r="E764" s="39"/>
      <c r="F764" s="27" t="e">
        <f t="shared" si="26"/>
        <v>#DIV/0!</v>
      </c>
      <c r="G764" s="27" t="e">
        <f t="shared" si="27"/>
        <v>#DIV/0!</v>
      </c>
    </row>
    <row r="765" ht="17.1" customHeight="1" spans="1:7">
      <c r="A765" s="37" t="s">
        <v>12</v>
      </c>
      <c r="B765" s="34"/>
      <c r="C765" s="36"/>
      <c r="D765" s="36"/>
      <c r="E765" s="35"/>
      <c r="F765" s="27" t="e">
        <f t="shared" si="26"/>
        <v>#DIV/0!</v>
      </c>
      <c r="G765" s="27" t="e">
        <f t="shared" si="27"/>
        <v>#DIV/0!</v>
      </c>
    </row>
    <row r="766" ht="17.1" customHeight="1" spans="1:7">
      <c r="A766" s="37" t="s">
        <v>13</v>
      </c>
      <c r="B766" s="34"/>
      <c r="C766" s="36"/>
      <c r="D766" s="36"/>
      <c r="E766" s="39"/>
      <c r="F766" s="27" t="e">
        <f t="shared" si="26"/>
        <v>#DIV/0!</v>
      </c>
      <c r="G766" s="27" t="e">
        <f t="shared" si="27"/>
        <v>#DIV/0!</v>
      </c>
    </row>
    <row r="767" ht="17.1" customHeight="1" spans="1:7">
      <c r="A767" s="37" t="s">
        <v>14</v>
      </c>
      <c r="B767" s="34"/>
      <c r="C767" s="36"/>
      <c r="D767" s="36"/>
      <c r="E767" s="35"/>
      <c r="F767" s="27" t="e">
        <f t="shared" si="26"/>
        <v>#DIV/0!</v>
      </c>
      <c r="G767" s="27" t="e">
        <f t="shared" si="27"/>
        <v>#DIV/0!</v>
      </c>
    </row>
    <row r="768" ht="17.1" customHeight="1" spans="1:7">
      <c r="A768" s="37" t="s">
        <v>561</v>
      </c>
      <c r="B768" s="34"/>
      <c r="C768" s="36"/>
      <c r="D768" s="36"/>
      <c r="E768" s="39"/>
      <c r="F768" s="27" t="e">
        <f t="shared" si="26"/>
        <v>#DIV/0!</v>
      </c>
      <c r="G768" s="27" t="e">
        <f t="shared" si="27"/>
        <v>#DIV/0!</v>
      </c>
    </row>
    <row r="769" s="2" customFormat="1" ht="17.1" customHeight="1" spans="1:7">
      <c r="A769" s="33" t="s">
        <v>562</v>
      </c>
      <c r="B769" s="34">
        <v>1700</v>
      </c>
      <c r="C769" s="36">
        <f>C770</f>
        <v>250</v>
      </c>
      <c r="D769" s="36">
        <f>D770</f>
        <v>250</v>
      </c>
      <c r="E769" s="35">
        <v>1743</v>
      </c>
      <c r="F769" s="27">
        <f t="shared" si="26"/>
        <v>100</v>
      </c>
      <c r="G769" s="27">
        <f t="shared" si="27"/>
        <v>14.3430866322433</v>
      </c>
    </row>
    <row r="770" ht="17.1" customHeight="1" spans="1:7">
      <c r="A770" s="37" t="s">
        <v>563</v>
      </c>
      <c r="B770" s="34">
        <v>1700</v>
      </c>
      <c r="C770" s="36">
        <v>250</v>
      </c>
      <c r="D770" s="36">
        <v>250</v>
      </c>
      <c r="E770" s="35">
        <v>1743</v>
      </c>
      <c r="F770" s="27">
        <f t="shared" si="26"/>
        <v>100</v>
      </c>
      <c r="G770" s="27">
        <f t="shared" si="27"/>
        <v>14.3430866322433</v>
      </c>
    </row>
    <row r="771" s="4" customFormat="1" ht="17.1" customHeight="1" spans="1:7">
      <c r="A771" s="43" t="s">
        <v>564</v>
      </c>
      <c r="B771" s="44">
        <v>186</v>
      </c>
      <c r="C771" s="45">
        <f>SUM(C772,C782,C786,C795,C802,C809,C812,C815,C817,C819,C825,C827,C829,C840)</f>
        <v>13823</v>
      </c>
      <c r="D771" s="45">
        <f>SUM(D772,D782,D786,D795,D802,D809,D812,D815,D817,D819,D825,D827,D829,D840)</f>
        <v>10940</v>
      </c>
      <c r="E771" s="52">
        <v>8369</v>
      </c>
      <c r="F771" s="47">
        <f t="shared" si="26"/>
        <v>79.1434565579107</v>
      </c>
      <c r="G771" s="47">
        <f t="shared" si="27"/>
        <v>130.720516190704</v>
      </c>
    </row>
    <row r="772" ht="17.1" customHeight="1" spans="1:7">
      <c r="A772" s="33" t="s">
        <v>565</v>
      </c>
      <c r="B772" s="34">
        <v>186</v>
      </c>
      <c r="C772" s="36">
        <f>SUM(C773:C781)</f>
        <v>173</v>
      </c>
      <c r="D772" s="36">
        <f>SUM(D773:D781)</f>
        <v>173</v>
      </c>
      <c r="E772" s="39">
        <v>216</v>
      </c>
      <c r="F772" s="27">
        <f t="shared" si="26"/>
        <v>100</v>
      </c>
      <c r="G772" s="27">
        <f t="shared" si="27"/>
        <v>80.0925925925926</v>
      </c>
    </row>
    <row r="773" ht="17.1" customHeight="1" spans="1:7">
      <c r="A773" s="37" t="s">
        <v>12</v>
      </c>
      <c r="B773" s="34">
        <v>95</v>
      </c>
      <c r="C773" s="36">
        <v>162</v>
      </c>
      <c r="D773" s="36">
        <v>162</v>
      </c>
      <c r="E773" s="39">
        <v>94</v>
      </c>
      <c r="F773" s="27">
        <f t="shared" si="26"/>
        <v>100</v>
      </c>
      <c r="G773" s="27">
        <f t="shared" si="27"/>
        <v>172.340425531915</v>
      </c>
    </row>
    <row r="774" ht="17.1" customHeight="1" spans="1:7">
      <c r="A774" s="37" t="s">
        <v>13</v>
      </c>
      <c r="B774" s="34">
        <v>0</v>
      </c>
      <c r="C774" s="36">
        <v>11</v>
      </c>
      <c r="D774" s="36">
        <v>11</v>
      </c>
      <c r="E774" s="39">
        <v>0</v>
      </c>
      <c r="F774" s="27">
        <f t="shared" si="26"/>
        <v>100</v>
      </c>
      <c r="G774" s="27" t="e">
        <f t="shared" si="27"/>
        <v>#DIV/0!</v>
      </c>
    </row>
    <row r="775" ht="17.1" customHeight="1" spans="1:7">
      <c r="A775" s="37" t="s">
        <v>14</v>
      </c>
      <c r="B775" s="34">
        <v>0</v>
      </c>
      <c r="C775" s="36"/>
      <c r="D775" s="36"/>
      <c r="E775" s="39">
        <v>0</v>
      </c>
      <c r="F775" s="27" t="e">
        <f t="shared" si="26"/>
        <v>#DIV/0!</v>
      </c>
      <c r="G775" s="27" t="e">
        <f t="shared" si="27"/>
        <v>#DIV/0!</v>
      </c>
    </row>
    <row r="776" ht="17.1" customHeight="1" spans="1:7">
      <c r="A776" s="37" t="s">
        <v>566</v>
      </c>
      <c r="B776" s="34">
        <v>0</v>
      </c>
      <c r="C776" s="36"/>
      <c r="D776" s="36"/>
      <c r="E776" s="35">
        <v>0</v>
      </c>
      <c r="F776" s="27" t="e">
        <f t="shared" si="26"/>
        <v>#DIV/0!</v>
      </c>
      <c r="G776" s="27" t="e">
        <f t="shared" si="27"/>
        <v>#DIV/0!</v>
      </c>
    </row>
    <row r="777" ht="17.1" customHeight="1" spans="1:7">
      <c r="A777" s="37" t="s">
        <v>567</v>
      </c>
      <c r="B777" s="34">
        <v>0</v>
      </c>
      <c r="C777" s="36"/>
      <c r="D777" s="36"/>
      <c r="E777" s="35">
        <v>0</v>
      </c>
      <c r="F777" s="27" t="e">
        <f t="shared" si="26"/>
        <v>#DIV/0!</v>
      </c>
      <c r="G777" s="27" t="e">
        <f t="shared" si="27"/>
        <v>#DIV/0!</v>
      </c>
    </row>
    <row r="778" ht="17.1" customHeight="1" spans="1:7">
      <c r="A778" s="37" t="s">
        <v>568</v>
      </c>
      <c r="B778" s="34">
        <v>0</v>
      </c>
      <c r="C778" s="36"/>
      <c r="D778" s="36"/>
      <c r="E778" s="35">
        <v>0</v>
      </c>
      <c r="F778" s="27" t="e">
        <f t="shared" si="26"/>
        <v>#DIV/0!</v>
      </c>
      <c r="G778" s="27" t="e">
        <f t="shared" si="27"/>
        <v>#DIV/0!</v>
      </c>
    </row>
    <row r="779" ht="17.1" customHeight="1" spans="1:7">
      <c r="A779" s="37" t="s">
        <v>569</v>
      </c>
      <c r="B779" s="34">
        <v>0</v>
      </c>
      <c r="C779" s="36"/>
      <c r="D779" s="36"/>
      <c r="E779" s="35">
        <v>30</v>
      </c>
      <c r="F779" s="27" t="e">
        <f t="shared" si="26"/>
        <v>#DIV/0!</v>
      </c>
      <c r="G779" s="27">
        <f t="shared" si="27"/>
        <v>0</v>
      </c>
    </row>
    <row r="780" ht="17.1" customHeight="1" spans="1:7">
      <c r="A780" s="37" t="s">
        <v>570</v>
      </c>
      <c r="B780" s="34">
        <v>0</v>
      </c>
      <c r="C780" s="36"/>
      <c r="D780" s="36"/>
      <c r="E780" s="35">
        <v>0</v>
      </c>
      <c r="F780" s="27" t="e">
        <f t="shared" si="26"/>
        <v>#DIV/0!</v>
      </c>
      <c r="G780" s="27" t="e">
        <f t="shared" si="27"/>
        <v>#DIV/0!</v>
      </c>
    </row>
    <row r="781" ht="17.1" customHeight="1" spans="1:7">
      <c r="A781" s="37" t="s">
        <v>571</v>
      </c>
      <c r="B781" s="34">
        <v>91</v>
      </c>
      <c r="C781" s="36"/>
      <c r="D781" s="36"/>
      <c r="E781" s="35">
        <v>92</v>
      </c>
      <c r="F781" s="27" t="e">
        <f t="shared" si="26"/>
        <v>#DIV/0!</v>
      </c>
      <c r="G781" s="27">
        <f t="shared" si="27"/>
        <v>0</v>
      </c>
    </row>
    <row r="782" ht="17.1" customHeight="1" spans="1:7">
      <c r="A782" s="33" t="s">
        <v>572</v>
      </c>
      <c r="B782" s="34">
        <v>0</v>
      </c>
      <c r="C782" s="36">
        <f>SUM(C783:C785)</f>
        <v>90</v>
      </c>
      <c r="D782" s="36">
        <f>SUM(D783:D785)</f>
        <v>90</v>
      </c>
      <c r="E782" s="35">
        <v>175</v>
      </c>
      <c r="F782" s="27">
        <f t="shared" si="26"/>
        <v>100</v>
      </c>
      <c r="G782" s="27">
        <f t="shared" si="27"/>
        <v>51.4285714285714</v>
      </c>
    </row>
    <row r="783" ht="17.1" customHeight="1" spans="1:7">
      <c r="A783" s="37" t="s">
        <v>573</v>
      </c>
      <c r="B783" s="34">
        <v>0</v>
      </c>
      <c r="C783" s="36">
        <v>60</v>
      </c>
      <c r="D783" s="36">
        <v>60</v>
      </c>
      <c r="E783" s="39">
        <v>10</v>
      </c>
      <c r="F783" s="27">
        <f t="shared" si="26"/>
        <v>100</v>
      </c>
      <c r="G783" s="27">
        <f t="shared" si="27"/>
        <v>600</v>
      </c>
    </row>
    <row r="784" ht="17.1" customHeight="1" spans="1:7">
      <c r="A784" s="37" t="s">
        <v>574</v>
      </c>
      <c r="B784" s="34">
        <v>0</v>
      </c>
      <c r="C784" s="36"/>
      <c r="D784" s="36"/>
      <c r="E784" s="35">
        <v>0</v>
      </c>
      <c r="F784" s="27" t="e">
        <f t="shared" si="26"/>
        <v>#DIV/0!</v>
      </c>
      <c r="G784" s="27" t="e">
        <f t="shared" si="27"/>
        <v>#DIV/0!</v>
      </c>
    </row>
    <row r="785" ht="17.1" customHeight="1" spans="1:7">
      <c r="A785" s="37" t="s">
        <v>575</v>
      </c>
      <c r="B785" s="34">
        <v>0</v>
      </c>
      <c r="C785" s="36">
        <v>30</v>
      </c>
      <c r="D785" s="36">
        <v>30</v>
      </c>
      <c r="E785" s="35">
        <v>165</v>
      </c>
      <c r="F785" s="27">
        <f t="shared" si="26"/>
        <v>100</v>
      </c>
      <c r="G785" s="27">
        <f t="shared" si="27"/>
        <v>18.1818181818182</v>
      </c>
    </row>
    <row r="786" ht="17.1" customHeight="1" spans="1:7">
      <c r="A786" s="33" t="s">
        <v>576</v>
      </c>
      <c r="B786" s="34">
        <v>0</v>
      </c>
      <c r="C786" s="36">
        <f>SUM(C787:C794)</f>
        <v>9690</v>
      </c>
      <c r="D786" s="36">
        <f>SUM(D787:D794)</f>
        <v>7839</v>
      </c>
      <c r="E786" s="35">
        <v>4333</v>
      </c>
      <c r="F786" s="27">
        <f t="shared" si="26"/>
        <v>80.8978328173375</v>
      </c>
      <c r="G786" s="27">
        <f t="shared" si="27"/>
        <v>180.913916455112</v>
      </c>
    </row>
    <row r="787" ht="17.1" customHeight="1" spans="1:7">
      <c r="A787" s="37" t="s">
        <v>577</v>
      </c>
      <c r="B787" s="34">
        <v>0</v>
      </c>
      <c r="C787" s="36"/>
      <c r="D787" s="36"/>
      <c r="E787" s="35">
        <v>0</v>
      </c>
      <c r="F787" s="27" t="e">
        <f t="shared" si="26"/>
        <v>#DIV/0!</v>
      </c>
      <c r="G787" s="27" t="e">
        <f t="shared" si="27"/>
        <v>#DIV/0!</v>
      </c>
    </row>
    <row r="788" ht="17.1" customHeight="1" spans="1:7">
      <c r="A788" s="37" t="s">
        <v>578</v>
      </c>
      <c r="B788" s="34">
        <v>0</v>
      </c>
      <c r="C788" s="36">
        <v>4790</v>
      </c>
      <c r="D788" s="36">
        <v>3959</v>
      </c>
      <c r="E788" s="35">
        <v>1898</v>
      </c>
      <c r="F788" s="27">
        <f t="shared" si="26"/>
        <v>82.651356993737</v>
      </c>
      <c r="G788" s="27">
        <f t="shared" si="27"/>
        <v>208.587987355111</v>
      </c>
    </row>
    <row r="789" ht="17.1" customHeight="1" spans="1:7">
      <c r="A789" s="37" t="s">
        <v>579</v>
      </c>
      <c r="B789" s="34">
        <v>0</v>
      </c>
      <c r="C789" s="36"/>
      <c r="D789" s="36"/>
      <c r="E789" s="35">
        <v>0</v>
      </c>
      <c r="F789" s="27" t="e">
        <f t="shared" si="26"/>
        <v>#DIV/0!</v>
      </c>
      <c r="G789" s="27" t="e">
        <f t="shared" si="27"/>
        <v>#DIV/0!</v>
      </c>
    </row>
    <row r="790" ht="17.1" customHeight="1" spans="1:7">
      <c r="A790" s="37" t="s">
        <v>580</v>
      </c>
      <c r="B790" s="34">
        <v>0</v>
      </c>
      <c r="C790" s="36">
        <v>1811</v>
      </c>
      <c r="D790" s="36">
        <v>1811</v>
      </c>
      <c r="E790" s="35">
        <v>1553</v>
      </c>
      <c r="F790" s="27">
        <f t="shared" si="26"/>
        <v>100</v>
      </c>
      <c r="G790" s="27">
        <f t="shared" si="27"/>
        <v>116.613007083065</v>
      </c>
    </row>
    <row r="791" ht="17.1" customHeight="1" spans="1:7">
      <c r="A791" s="37" t="s">
        <v>581</v>
      </c>
      <c r="B791" s="34">
        <v>0</v>
      </c>
      <c r="C791" s="36"/>
      <c r="D791" s="36"/>
      <c r="E791" s="35">
        <v>0</v>
      </c>
      <c r="F791" s="27" t="e">
        <f t="shared" si="26"/>
        <v>#DIV/0!</v>
      </c>
      <c r="G791" s="27" t="e">
        <f t="shared" si="27"/>
        <v>#DIV/0!</v>
      </c>
    </row>
    <row r="792" ht="17.1" customHeight="1" spans="1:7">
      <c r="A792" s="37" t="s">
        <v>582</v>
      </c>
      <c r="B792" s="34">
        <v>0</v>
      </c>
      <c r="C792" s="36"/>
      <c r="D792" s="36"/>
      <c r="E792" s="35">
        <v>0</v>
      </c>
      <c r="F792" s="27" t="e">
        <f t="shared" ref="F792:F810" si="28">D792/C792%</f>
        <v>#DIV/0!</v>
      </c>
      <c r="G792" s="27" t="e">
        <f t="shared" si="27"/>
        <v>#DIV/0!</v>
      </c>
    </row>
    <row r="793" ht="17.1" customHeight="1" spans="1:7">
      <c r="A793" s="37" t="s">
        <v>583</v>
      </c>
      <c r="B793" s="34">
        <v>0</v>
      </c>
      <c r="C793" s="36">
        <v>3089</v>
      </c>
      <c r="D793" s="36">
        <v>2069</v>
      </c>
      <c r="E793" s="35">
        <v>0</v>
      </c>
      <c r="F793" s="27">
        <f t="shared" si="28"/>
        <v>66.9796050501781</v>
      </c>
      <c r="G793" s="27" t="e">
        <f t="shared" si="27"/>
        <v>#DIV/0!</v>
      </c>
    </row>
    <row r="794" ht="17.1" customHeight="1" spans="1:7">
      <c r="A794" s="37" t="s">
        <v>584</v>
      </c>
      <c r="B794" s="34">
        <v>0</v>
      </c>
      <c r="C794" s="36"/>
      <c r="D794" s="36"/>
      <c r="E794" s="35">
        <v>882</v>
      </c>
      <c r="F794" s="27" t="e">
        <f t="shared" si="28"/>
        <v>#DIV/0!</v>
      </c>
      <c r="G794" s="27">
        <f t="shared" si="27"/>
        <v>0</v>
      </c>
    </row>
    <row r="795" ht="17.1" customHeight="1" spans="1:7">
      <c r="A795" s="33" t="s">
        <v>585</v>
      </c>
      <c r="B795" s="34">
        <v>0</v>
      </c>
      <c r="C795" s="36">
        <f>SUM(C796:C801)</f>
        <v>966</v>
      </c>
      <c r="D795" s="36">
        <f>SUM(D796:D801)</f>
        <v>799</v>
      </c>
      <c r="E795" s="39">
        <v>937</v>
      </c>
      <c r="F795" s="27">
        <f t="shared" si="28"/>
        <v>82.712215320911</v>
      </c>
      <c r="G795" s="27">
        <f t="shared" si="27"/>
        <v>85.2721451440768</v>
      </c>
    </row>
    <row r="796" ht="17.1" customHeight="1" spans="1:7">
      <c r="A796" s="37" t="s">
        <v>586</v>
      </c>
      <c r="B796" s="34">
        <v>0</v>
      </c>
      <c r="C796" s="36">
        <v>20</v>
      </c>
      <c r="D796" s="36">
        <v>20</v>
      </c>
      <c r="E796" s="39">
        <v>899</v>
      </c>
      <c r="F796" s="27">
        <f t="shared" si="28"/>
        <v>100</v>
      </c>
      <c r="G796" s="27">
        <f t="shared" si="27"/>
        <v>2.22469410456062</v>
      </c>
    </row>
    <row r="797" ht="17.1" customHeight="1" spans="1:7">
      <c r="A797" s="37" t="s">
        <v>587</v>
      </c>
      <c r="B797" s="34">
        <v>0</v>
      </c>
      <c r="C797" s="36">
        <v>804</v>
      </c>
      <c r="D797" s="36">
        <v>604</v>
      </c>
      <c r="E797" s="39">
        <v>38</v>
      </c>
      <c r="F797" s="27">
        <f t="shared" si="28"/>
        <v>75.1243781094527</v>
      </c>
      <c r="G797" s="27">
        <f t="shared" si="27"/>
        <v>1589.47368421053</v>
      </c>
    </row>
    <row r="798" ht="17.1" customHeight="1" spans="1:7">
      <c r="A798" s="37" t="s">
        <v>588</v>
      </c>
      <c r="B798" s="34">
        <v>0</v>
      </c>
      <c r="C798" s="36">
        <v>142</v>
      </c>
      <c r="D798" s="36">
        <v>175</v>
      </c>
      <c r="E798" s="39">
        <v>0</v>
      </c>
      <c r="F798" s="27">
        <f t="shared" si="28"/>
        <v>123.239436619718</v>
      </c>
      <c r="G798" s="27" t="e">
        <f t="shared" si="27"/>
        <v>#DIV/0!</v>
      </c>
    </row>
    <row r="799" ht="17.1" customHeight="1" spans="1:7">
      <c r="A799" s="37" t="s">
        <v>589</v>
      </c>
      <c r="B799" s="34">
        <v>0</v>
      </c>
      <c r="C799" s="36"/>
      <c r="D799" s="36"/>
      <c r="E799" s="39">
        <v>0</v>
      </c>
      <c r="F799" s="27" t="e">
        <f t="shared" si="28"/>
        <v>#DIV/0!</v>
      </c>
      <c r="G799" s="27" t="e">
        <f t="shared" si="27"/>
        <v>#DIV/0!</v>
      </c>
    </row>
    <row r="800" ht="17.1" customHeight="1" spans="1:7">
      <c r="A800" s="37" t="s">
        <v>590</v>
      </c>
      <c r="B800" s="34">
        <v>0</v>
      </c>
      <c r="C800" s="36"/>
      <c r="D800" s="36"/>
      <c r="E800" s="39">
        <v>0</v>
      </c>
      <c r="F800" s="27" t="e">
        <f t="shared" si="28"/>
        <v>#DIV/0!</v>
      </c>
      <c r="G800" s="27" t="e">
        <f t="shared" ref="G800:G810" si="29">D800/E800%</f>
        <v>#DIV/0!</v>
      </c>
    </row>
    <row r="801" s="2" customFormat="1" ht="17.1" customHeight="1" spans="1:7">
      <c r="A801" s="37" t="s">
        <v>591</v>
      </c>
      <c r="B801" s="34">
        <v>0</v>
      </c>
      <c r="C801" s="36"/>
      <c r="D801" s="36"/>
      <c r="E801" s="35">
        <v>0</v>
      </c>
      <c r="F801" s="27" t="e">
        <f t="shared" si="28"/>
        <v>#DIV/0!</v>
      </c>
      <c r="G801" s="27" t="e">
        <f t="shared" si="29"/>
        <v>#DIV/0!</v>
      </c>
    </row>
    <row r="802" s="2" customFormat="1" ht="17.1" customHeight="1" spans="1:7">
      <c r="A802" s="33" t="s">
        <v>592</v>
      </c>
      <c r="B802" s="34">
        <v>0</v>
      </c>
      <c r="C802" s="36">
        <f>SUM(C803:C808)</f>
        <v>2264</v>
      </c>
      <c r="D802" s="36">
        <f>SUM(D803:D808)</f>
        <v>1477</v>
      </c>
      <c r="E802" s="39">
        <v>227</v>
      </c>
      <c r="F802" s="27">
        <f t="shared" si="28"/>
        <v>65.2385159010601</v>
      </c>
      <c r="G802" s="27">
        <f t="shared" si="29"/>
        <v>650.660792951542</v>
      </c>
    </row>
    <row r="803" ht="17.1" customHeight="1" spans="1:7">
      <c r="A803" s="37" t="s">
        <v>593</v>
      </c>
      <c r="B803" s="34">
        <v>0</v>
      </c>
      <c r="C803" s="36">
        <v>2264</v>
      </c>
      <c r="D803" s="36">
        <v>1477</v>
      </c>
      <c r="E803" s="39">
        <v>0</v>
      </c>
      <c r="F803" s="27">
        <f t="shared" si="28"/>
        <v>65.2385159010601</v>
      </c>
      <c r="G803" s="27" t="e">
        <f t="shared" si="29"/>
        <v>#DIV/0!</v>
      </c>
    </row>
    <row r="804" ht="17.1" customHeight="1" spans="1:7">
      <c r="A804" s="37" t="s">
        <v>594</v>
      </c>
      <c r="B804" s="34">
        <v>0</v>
      </c>
      <c r="C804" s="36"/>
      <c r="D804" s="36"/>
      <c r="E804" s="39">
        <v>227</v>
      </c>
      <c r="F804" s="27" t="e">
        <f t="shared" si="28"/>
        <v>#DIV/0!</v>
      </c>
      <c r="G804" s="27">
        <f t="shared" si="29"/>
        <v>0</v>
      </c>
    </row>
    <row r="805" s="2" customFormat="1" ht="17.1" customHeight="1" spans="1:7">
      <c r="A805" s="37" t="s">
        <v>595</v>
      </c>
      <c r="B805" s="34">
        <v>0</v>
      </c>
      <c r="C805" s="36"/>
      <c r="D805" s="36"/>
      <c r="E805" s="39">
        <v>0</v>
      </c>
      <c r="F805" s="27" t="e">
        <f t="shared" si="28"/>
        <v>#DIV/0!</v>
      </c>
      <c r="G805" s="27" t="e">
        <f t="shared" si="29"/>
        <v>#DIV/0!</v>
      </c>
    </row>
    <row r="806" ht="17.1" customHeight="1" spans="1:7">
      <c r="A806" s="37" t="s">
        <v>596</v>
      </c>
      <c r="B806" s="34">
        <v>0</v>
      </c>
      <c r="C806" s="36"/>
      <c r="D806" s="36"/>
      <c r="E806" s="39">
        <v>0</v>
      </c>
      <c r="F806" s="27" t="e">
        <f t="shared" si="28"/>
        <v>#DIV/0!</v>
      </c>
      <c r="G806" s="27" t="e">
        <f t="shared" si="29"/>
        <v>#DIV/0!</v>
      </c>
    </row>
    <row r="807" ht="17.1" customHeight="1" spans="1:7">
      <c r="A807" s="37" t="s">
        <v>597</v>
      </c>
      <c r="B807" s="34">
        <v>0</v>
      </c>
      <c r="C807" s="36"/>
      <c r="D807" s="36"/>
      <c r="E807" s="39">
        <v>0</v>
      </c>
      <c r="F807" s="27" t="e">
        <f t="shared" si="28"/>
        <v>#DIV/0!</v>
      </c>
      <c r="G807" s="27" t="e">
        <f t="shared" si="29"/>
        <v>#DIV/0!</v>
      </c>
    </row>
    <row r="808" ht="17.1" customHeight="1" spans="1:7">
      <c r="A808" s="37" t="s">
        <v>598</v>
      </c>
      <c r="B808" s="34">
        <v>0</v>
      </c>
      <c r="C808" s="36"/>
      <c r="D808" s="36"/>
      <c r="E808" s="35">
        <v>0</v>
      </c>
      <c r="F808" s="27" t="e">
        <f t="shared" si="28"/>
        <v>#DIV/0!</v>
      </c>
      <c r="G808" s="27" t="e">
        <f t="shared" si="29"/>
        <v>#DIV/0!</v>
      </c>
    </row>
    <row r="809" s="2" customFormat="1" ht="17.1" customHeight="1" spans="1:9">
      <c r="A809" s="33" t="s">
        <v>599</v>
      </c>
      <c r="B809" s="34">
        <v>0</v>
      </c>
      <c r="C809" s="36">
        <f>SUM(C810:C811)</f>
        <v>0</v>
      </c>
      <c r="D809" s="36">
        <f>SUM(D810:D811)</f>
        <v>0</v>
      </c>
      <c r="E809" s="39">
        <v>0</v>
      </c>
      <c r="F809" s="27" t="e">
        <f t="shared" si="28"/>
        <v>#DIV/0!</v>
      </c>
      <c r="G809" s="27" t="e">
        <f t="shared" si="29"/>
        <v>#DIV/0!</v>
      </c>
      <c r="H809" s="56" t="s">
        <v>600</v>
      </c>
      <c r="I809" s="41">
        <v>0</v>
      </c>
    </row>
    <row r="810" ht="17.1" customHeight="1" spans="1:9">
      <c r="A810" s="37" t="s">
        <v>601</v>
      </c>
      <c r="B810" s="34">
        <v>0</v>
      </c>
      <c r="C810" s="36"/>
      <c r="D810" s="36"/>
      <c r="E810" s="39">
        <v>0</v>
      </c>
      <c r="F810" s="27" t="e">
        <f t="shared" si="28"/>
        <v>#DIV/0!</v>
      </c>
      <c r="G810" s="27" t="e">
        <f t="shared" si="29"/>
        <v>#DIV/0!</v>
      </c>
      <c r="H810" s="56" t="s">
        <v>602</v>
      </c>
      <c r="I810" s="41">
        <v>0</v>
      </c>
    </row>
    <row r="811" s="2" customFormat="1" ht="15.75" spans="1:9">
      <c r="A811" s="37" t="s">
        <v>603</v>
      </c>
      <c r="B811" s="57">
        <v>0</v>
      </c>
      <c r="C811" s="36"/>
      <c r="D811" s="36"/>
      <c r="E811" s="39">
        <v>0</v>
      </c>
      <c r="F811" s="27" t="e">
        <f t="shared" ref="F811:F874" si="30">D811/C811%</f>
        <v>#DIV/0!</v>
      </c>
      <c r="G811" s="27" t="e">
        <f t="shared" ref="G811:G874" si="31">D811/E811%</f>
        <v>#DIV/0!</v>
      </c>
      <c r="H811" s="56" t="s">
        <v>604</v>
      </c>
      <c r="I811" s="41">
        <v>0</v>
      </c>
    </row>
    <row r="812" s="2" customFormat="1" ht="15.75" spans="1:9">
      <c r="A812" s="33" t="s">
        <v>605</v>
      </c>
      <c r="B812" s="57">
        <v>0</v>
      </c>
      <c r="C812" s="36">
        <f>SUM(C813:C814)</f>
        <v>0</v>
      </c>
      <c r="D812" s="36">
        <f>SUM(D813:D814)</f>
        <v>0</v>
      </c>
      <c r="E812" s="39">
        <v>0</v>
      </c>
      <c r="F812" s="27" t="e">
        <f t="shared" si="30"/>
        <v>#DIV/0!</v>
      </c>
      <c r="G812" s="27" t="e">
        <f t="shared" si="31"/>
        <v>#DIV/0!</v>
      </c>
      <c r="H812" s="56" t="s">
        <v>606</v>
      </c>
      <c r="I812" s="41">
        <v>0</v>
      </c>
    </row>
    <row r="813" s="2" customFormat="1" ht="15.75" spans="1:9">
      <c r="A813" s="37" t="s">
        <v>607</v>
      </c>
      <c r="B813" s="57">
        <v>0</v>
      </c>
      <c r="C813" s="36"/>
      <c r="D813" s="36"/>
      <c r="E813" s="39">
        <v>0</v>
      </c>
      <c r="F813" s="27" t="e">
        <f t="shared" si="30"/>
        <v>#DIV/0!</v>
      </c>
      <c r="G813" s="27" t="e">
        <f t="shared" si="31"/>
        <v>#DIV/0!</v>
      </c>
      <c r="H813" s="56" t="s">
        <v>608</v>
      </c>
      <c r="I813" s="41">
        <v>0</v>
      </c>
    </row>
    <row r="814" s="2" customFormat="1" ht="15.75" spans="1:9">
      <c r="A814" s="37" t="s">
        <v>609</v>
      </c>
      <c r="B814" s="57">
        <v>0</v>
      </c>
      <c r="C814" s="36"/>
      <c r="D814" s="36"/>
      <c r="E814" s="39">
        <v>0</v>
      </c>
      <c r="F814" s="27" t="e">
        <f t="shared" si="30"/>
        <v>#DIV/0!</v>
      </c>
      <c r="G814" s="27" t="e">
        <f t="shared" si="31"/>
        <v>#DIV/0!</v>
      </c>
      <c r="H814" s="56" t="s">
        <v>610</v>
      </c>
      <c r="I814" s="41">
        <v>0</v>
      </c>
    </row>
    <row r="815" s="2" customFormat="1" spans="1:7">
      <c r="A815" s="33" t="s">
        <v>611</v>
      </c>
      <c r="B815" s="57">
        <v>0</v>
      </c>
      <c r="C815" s="36">
        <f>C816</f>
        <v>0</v>
      </c>
      <c r="D815" s="36">
        <f>D816</f>
        <v>0</v>
      </c>
      <c r="E815" s="39">
        <v>0</v>
      </c>
      <c r="F815" s="27" t="e">
        <f t="shared" si="30"/>
        <v>#DIV/0!</v>
      </c>
      <c r="G815" s="27" t="e">
        <f t="shared" si="31"/>
        <v>#DIV/0!</v>
      </c>
    </row>
    <row r="816" s="2" customFormat="1" spans="1:7">
      <c r="A816" s="37" t="s">
        <v>612</v>
      </c>
      <c r="B816" s="57"/>
      <c r="C816" s="36"/>
      <c r="D816" s="36"/>
      <c r="E816" s="39">
        <v>0</v>
      </c>
      <c r="F816" s="27" t="e">
        <f t="shared" si="30"/>
        <v>#DIV/0!</v>
      </c>
      <c r="G816" s="27" t="e">
        <f t="shared" si="31"/>
        <v>#DIV/0!</v>
      </c>
    </row>
    <row r="817" s="2" customFormat="1" spans="1:7">
      <c r="A817" s="33" t="s">
        <v>613</v>
      </c>
      <c r="B817" s="57">
        <v>0</v>
      </c>
      <c r="C817" s="36">
        <f>C818</f>
        <v>0</v>
      </c>
      <c r="D817" s="36">
        <f>D818</f>
        <v>0</v>
      </c>
      <c r="E817" s="39">
        <v>0</v>
      </c>
      <c r="F817" s="27" t="e">
        <f t="shared" si="30"/>
        <v>#DIV/0!</v>
      </c>
      <c r="G817" s="27" t="e">
        <f t="shared" si="31"/>
        <v>#DIV/0!</v>
      </c>
    </row>
    <row r="818" s="2" customFormat="1" spans="1:7">
      <c r="A818" s="37" t="s">
        <v>614</v>
      </c>
      <c r="B818" s="57"/>
      <c r="C818" s="36"/>
      <c r="D818" s="36"/>
      <c r="E818" s="39">
        <v>0</v>
      </c>
      <c r="F818" s="27" t="e">
        <f t="shared" si="30"/>
        <v>#DIV/0!</v>
      </c>
      <c r="G818" s="27" t="e">
        <f t="shared" si="31"/>
        <v>#DIV/0!</v>
      </c>
    </row>
    <row r="819" s="2" customFormat="1" spans="1:7">
      <c r="A819" s="33" t="s">
        <v>615</v>
      </c>
      <c r="B819" s="57">
        <v>0</v>
      </c>
      <c r="C819" s="36">
        <f>SUM(C820:C824)</f>
        <v>80</v>
      </c>
      <c r="D819" s="36">
        <f>SUM(D820:D824)</f>
        <v>80</v>
      </c>
      <c r="E819" s="39">
        <v>0</v>
      </c>
      <c r="F819" s="27">
        <f t="shared" si="30"/>
        <v>100</v>
      </c>
      <c r="G819" s="27" t="e">
        <f t="shared" si="31"/>
        <v>#DIV/0!</v>
      </c>
    </row>
    <row r="820" s="2" customFormat="1" spans="1:7">
      <c r="A820" s="37" t="s">
        <v>616</v>
      </c>
      <c r="B820" s="57"/>
      <c r="C820" s="36">
        <v>80</v>
      </c>
      <c r="D820" s="36">
        <v>80</v>
      </c>
      <c r="E820" s="39">
        <v>0</v>
      </c>
      <c r="F820" s="27">
        <f t="shared" si="30"/>
        <v>100</v>
      </c>
      <c r="G820" s="27" t="e">
        <f t="shared" si="31"/>
        <v>#DIV/0!</v>
      </c>
    </row>
    <row r="821" s="2" customFormat="1" spans="1:7">
      <c r="A821" s="37" t="s">
        <v>617</v>
      </c>
      <c r="B821" s="57">
        <v>0</v>
      </c>
      <c r="C821" s="36"/>
      <c r="D821" s="36"/>
      <c r="E821" s="39">
        <v>0</v>
      </c>
      <c r="F821" s="27" t="e">
        <f t="shared" si="30"/>
        <v>#DIV/0!</v>
      </c>
      <c r="G821" s="27" t="e">
        <f t="shared" si="31"/>
        <v>#DIV/0!</v>
      </c>
    </row>
    <row r="822" s="2" customFormat="1" spans="1:7">
      <c r="A822" s="37" t="s">
        <v>618</v>
      </c>
      <c r="B822" s="57">
        <v>0</v>
      </c>
      <c r="C822" s="36"/>
      <c r="D822" s="36"/>
      <c r="E822" s="39">
        <v>0</v>
      </c>
      <c r="F822" s="27" t="e">
        <f t="shared" si="30"/>
        <v>#DIV/0!</v>
      </c>
      <c r="G822" s="27" t="e">
        <f t="shared" si="31"/>
        <v>#DIV/0!</v>
      </c>
    </row>
    <row r="823" s="2" customFormat="1" spans="1:7">
      <c r="A823" s="37" t="s">
        <v>619</v>
      </c>
      <c r="B823" s="57">
        <v>0</v>
      </c>
      <c r="C823" s="36"/>
      <c r="D823" s="36"/>
      <c r="E823" s="39">
        <v>0</v>
      </c>
      <c r="F823" s="27" t="e">
        <f t="shared" si="30"/>
        <v>#DIV/0!</v>
      </c>
      <c r="G823" s="27" t="e">
        <f t="shared" si="31"/>
        <v>#DIV/0!</v>
      </c>
    </row>
    <row r="824" s="2" customFormat="1" spans="1:7">
      <c r="A824" s="37" t="s">
        <v>620</v>
      </c>
      <c r="B824" s="57">
        <v>0</v>
      </c>
      <c r="C824" s="36"/>
      <c r="D824" s="36"/>
      <c r="E824" s="58">
        <v>0</v>
      </c>
      <c r="F824" s="27" t="e">
        <f t="shared" si="30"/>
        <v>#DIV/0!</v>
      </c>
      <c r="G824" s="27" t="e">
        <f t="shared" si="31"/>
        <v>#DIV/0!</v>
      </c>
    </row>
    <row r="825" s="2" customFormat="1" spans="1:7">
      <c r="A825" s="33" t="s">
        <v>621</v>
      </c>
      <c r="B825" s="57">
        <v>0</v>
      </c>
      <c r="C825" s="36">
        <f>C826</f>
        <v>0</v>
      </c>
      <c r="D825" s="36">
        <f>D826</f>
        <v>0</v>
      </c>
      <c r="E825" s="39">
        <v>0</v>
      </c>
      <c r="F825" s="27" t="e">
        <f t="shared" si="30"/>
        <v>#DIV/0!</v>
      </c>
      <c r="G825" s="27" t="e">
        <f t="shared" si="31"/>
        <v>#DIV/0!</v>
      </c>
    </row>
    <row r="826" s="2" customFormat="1" spans="1:7">
      <c r="A826" s="37" t="s">
        <v>622</v>
      </c>
      <c r="B826" s="57"/>
      <c r="C826" s="36"/>
      <c r="D826" s="36"/>
      <c r="E826" s="39">
        <v>0</v>
      </c>
      <c r="F826" s="27" t="e">
        <f t="shared" si="30"/>
        <v>#DIV/0!</v>
      </c>
      <c r="G826" s="27" t="e">
        <f t="shared" si="31"/>
        <v>#DIV/0!</v>
      </c>
    </row>
    <row r="827" s="2" customFormat="1" spans="1:7">
      <c r="A827" s="33" t="s">
        <v>623</v>
      </c>
      <c r="B827" s="57">
        <v>0</v>
      </c>
      <c r="C827" s="36">
        <f>C828</f>
        <v>0</v>
      </c>
      <c r="D827" s="36">
        <f>D828</f>
        <v>0</v>
      </c>
      <c r="E827" s="39">
        <v>0</v>
      </c>
      <c r="F827" s="27" t="e">
        <f t="shared" si="30"/>
        <v>#DIV/0!</v>
      </c>
      <c r="G827" s="27" t="e">
        <f t="shared" si="31"/>
        <v>#DIV/0!</v>
      </c>
    </row>
    <row r="828" s="2" customFormat="1" spans="1:7">
      <c r="A828" s="37" t="s">
        <v>624</v>
      </c>
      <c r="B828" s="57"/>
      <c r="C828" s="36"/>
      <c r="D828" s="36"/>
      <c r="E828" s="39">
        <v>0</v>
      </c>
      <c r="F828" s="27" t="e">
        <f t="shared" si="30"/>
        <v>#DIV/0!</v>
      </c>
      <c r="G828" s="27" t="e">
        <f t="shared" si="31"/>
        <v>#DIV/0!</v>
      </c>
    </row>
    <row r="829" s="2" customFormat="1" spans="1:7">
      <c r="A829" s="33" t="s">
        <v>625</v>
      </c>
      <c r="B829" s="57">
        <v>0</v>
      </c>
      <c r="C829" s="36">
        <f>SUM(C830:C839)</f>
        <v>0</v>
      </c>
      <c r="D829" s="36">
        <f>SUM(D830:D839)</f>
        <v>0</v>
      </c>
      <c r="E829" s="39">
        <v>0</v>
      </c>
      <c r="F829" s="27" t="e">
        <f t="shared" si="30"/>
        <v>#DIV/0!</v>
      </c>
      <c r="G829" s="27" t="e">
        <f t="shared" si="31"/>
        <v>#DIV/0!</v>
      </c>
    </row>
    <row r="830" s="2" customFormat="1" spans="1:7">
      <c r="A830" s="37" t="s">
        <v>12</v>
      </c>
      <c r="B830" s="57">
        <v>0</v>
      </c>
      <c r="C830" s="36"/>
      <c r="D830" s="36"/>
      <c r="E830" s="39">
        <v>0</v>
      </c>
      <c r="F830" s="27" t="e">
        <f t="shared" si="30"/>
        <v>#DIV/0!</v>
      </c>
      <c r="G830" s="27" t="e">
        <f t="shared" si="31"/>
        <v>#DIV/0!</v>
      </c>
    </row>
    <row r="831" s="2" customFormat="1" spans="1:7">
      <c r="A831" s="37" t="s">
        <v>13</v>
      </c>
      <c r="B831" s="57">
        <v>0</v>
      </c>
      <c r="C831" s="36"/>
      <c r="D831" s="36"/>
      <c r="E831" s="39">
        <v>0</v>
      </c>
      <c r="F831" s="27" t="e">
        <f t="shared" si="30"/>
        <v>#DIV/0!</v>
      </c>
      <c r="G831" s="27" t="e">
        <f t="shared" si="31"/>
        <v>#DIV/0!</v>
      </c>
    </row>
    <row r="832" s="2" customFormat="1" spans="1:7">
      <c r="A832" s="37" t="s">
        <v>14</v>
      </c>
      <c r="B832" s="57">
        <v>0</v>
      </c>
      <c r="C832" s="36"/>
      <c r="D832" s="36"/>
      <c r="E832" s="39">
        <v>0</v>
      </c>
      <c r="F832" s="27" t="e">
        <f t="shared" si="30"/>
        <v>#DIV/0!</v>
      </c>
      <c r="G832" s="27" t="e">
        <f t="shared" si="31"/>
        <v>#DIV/0!</v>
      </c>
    </row>
    <row r="833" s="2" customFormat="1" spans="1:7">
      <c r="A833" s="37" t="s">
        <v>626</v>
      </c>
      <c r="B833" s="57">
        <v>0</v>
      </c>
      <c r="C833" s="36"/>
      <c r="D833" s="36"/>
      <c r="E833" s="39">
        <v>0</v>
      </c>
      <c r="F833" s="27" t="e">
        <f t="shared" si="30"/>
        <v>#DIV/0!</v>
      </c>
      <c r="G833" s="27" t="e">
        <f t="shared" si="31"/>
        <v>#DIV/0!</v>
      </c>
    </row>
    <row r="834" s="2" customFormat="1" spans="1:7">
      <c r="A834" s="37" t="s">
        <v>627</v>
      </c>
      <c r="B834" s="57">
        <v>0</v>
      </c>
      <c r="C834" s="36"/>
      <c r="D834" s="36"/>
      <c r="E834" s="39">
        <v>0</v>
      </c>
      <c r="F834" s="27" t="e">
        <f t="shared" si="30"/>
        <v>#DIV/0!</v>
      </c>
      <c r="G834" s="27" t="e">
        <f t="shared" si="31"/>
        <v>#DIV/0!</v>
      </c>
    </row>
    <row r="835" s="2" customFormat="1" spans="1:7">
      <c r="A835" s="37" t="s">
        <v>628</v>
      </c>
      <c r="B835" s="57">
        <v>0</v>
      </c>
      <c r="C835" s="36"/>
      <c r="D835" s="36"/>
      <c r="E835" s="39">
        <v>0</v>
      </c>
      <c r="F835" s="27" t="e">
        <f t="shared" si="30"/>
        <v>#DIV/0!</v>
      </c>
      <c r="G835" s="27" t="e">
        <f t="shared" si="31"/>
        <v>#DIV/0!</v>
      </c>
    </row>
    <row r="836" s="2" customFormat="1" spans="1:7">
      <c r="A836" s="37" t="s">
        <v>53</v>
      </c>
      <c r="B836" s="57">
        <v>0</v>
      </c>
      <c r="C836" s="36"/>
      <c r="D836" s="36"/>
      <c r="E836" s="39">
        <v>0</v>
      </c>
      <c r="F836" s="27" t="e">
        <f t="shared" si="30"/>
        <v>#DIV/0!</v>
      </c>
      <c r="G836" s="27" t="e">
        <f t="shared" si="31"/>
        <v>#DIV/0!</v>
      </c>
    </row>
    <row r="837" s="2" customFormat="1" spans="1:7">
      <c r="A837" s="37" t="s">
        <v>629</v>
      </c>
      <c r="B837" s="57">
        <v>0</v>
      </c>
      <c r="C837" s="36"/>
      <c r="D837" s="36"/>
      <c r="E837" s="39">
        <v>0</v>
      </c>
      <c r="F837" s="27" t="e">
        <f t="shared" si="30"/>
        <v>#DIV/0!</v>
      </c>
      <c r="G837" s="27" t="e">
        <f t="shared" si="31"/>
        <v>#DIV/0!</v>
      </c>
    </row>
    <row r="838" s="2" customFormat="1" spans="1:7">
      <c r="A838" s="37" t="s">
        <v>21</v>
      </c>
      <c r="B838" s="57">
        <v>0</v>
      </c>
      <c r="C838" s="36"/>
      <c r="D838" s="36"/>
      <c r="E838" s="39">
        <v>0</v>
      </c>
      <c r="F838" s="27" t="e">
        <f t="shared" si="30"/>
        <v>#DIV/0!</v>
      </c>
      <c r="G838" s="27" t="e">
        <f t="shared" si="31"/>
        <v>#DIV/0!</v>
      </c>
    </row>
    <row r="839" s="2" customFormat="1" spans="1:7">
      <c r="A839" s="37" t="s">
        <v>630</v>
      </c>
      <c r="B839" s="57">
        <v>0</v>
      </c>
      <c r="C839" s="36"/>
      <c r="D839" s="36"/>
      <c r="E839" s="39">
        <v>0</v>
      </c>
      <c r="F839" s="27" t="e">
        <f t="shared" si="30"/>
        <v>#DIV/0!</v>
      </c>
      <c r="G839" s="27" t="e">
        <f t="shared" si="31"/>
        <v>#DIV/0!</v>
      </c>
    </row>
    <row r="840" s="2" customFormat="1" spans="1:7">
      <c r="A840" s="33" t="s">
        <v>631</v>
      </c>
      <c r="B840" s="57">
        <v>0</v>
      </c>
      <c r="C840" s="36">
        <f>C841</f>
        <v>560</v>
      </c>
      <c r="D840" s="36">
        <f>D841</f>
        <v>482</v>
      </c>
      <c r="E840" s="39">
        <v>0</v>
      </c>
      <c r="F840" s="27">
        <f t="shared" si="30"/>
        <v>86.0714285714286</v>
      </c>
      <c r="G840" s="27" t="e">
        <f t="shared" si="31"/>
        <v>#DIV/0!</v>
      </c>
    </row>
    <row r="841" s="2" customFormat="1" spans="1:7">
      <c r="A841" s="37" t="s">
        <v>632</v>
      </c>
      <c r="B841" s="57">
        <v>0</v>
      </c>
      <c r="C841" s="36">
        <v>560</v>
      </c>
      <c r="D841" s="36">
        <v>482</v>
      </c>
      <c r="E841" s="39">
        <v>0</v>
      </c>
      <c r="F841" s="27">
        <f t="shared" si="30"/>
        <v>86.0714285714286</v>
      </c>
      <c r="G841" s="27" t="e">
        <f t="shared" si="31"/>
        <v>#DIV/0!</v>
      </c>
    </row>
    <row r="842" s="4" customFormat="1" spans="1:7">
      <c r="A842" s="43" t="s">
        <v>633</v>
      </c>
      <c r="B842" s="59">
        <v>6744</v>
      </c>
      <c r="C842" s="45">
        <f>SUM(C843,C854,C856,C859,C861,C863)</f>
        <v>27255</v>
      </c>
      <c r="D842" s="45">
        <f>SUM(D843,D854,D856,D859,D861,D863)</f>
        <v>26872</v>
      </c>
      <c r="E842" s="46">
        <v>11738</v>
      </c>
      <c r="F842" s="47">
        <f t="shared" si="30"/>
        <v>98.5947532562832</v>
      </c>
      <c r="G842" s="47">
        <f t="shared" si="31"/>
        <v>228.931674902028</v>
      </c>
    </row>
    <row r="843" s="2" customFormat="1" spans="1:7">
      <c r="A843" s="33" t="s">
        <v>634</v>
      </c>
      <c r="B843" s="57">
        <v>3334</v>
      </c>
      <c r="C843" s="36">
        <f>SUM(C844:C853)</f>
        <v>4776</v>
      </c>
      <c r="D843" s="36">
        <f>SUM(D844:D853)</f>
        <v>4575</v>
      </c>
      <c r="E843" s="39">
        <v>5652</v>
      </c>
      <c r="F843" s="27">
        <f t="shared" si="30"/>
        <v>95.7914572864322</v>
      </c>
      <c r="G843" s="27">
        <f t="shared" si="31"/>
        <v>80.9447983014862</v>
      </c>
    </row>
    <row r="844" s="2" customFormat="1" spans="1:7">
      <c r="A844" s="37" t="s">
        <v>12</v>
      </c>
      <c r="B844" s="57">
        <v>1111</v>
      </c>
      <c r="C844" s="36">
        <v>1341</v>
      </c>
      <c r="D844" s="36">
        <v>1141</v>
      </c>
      <c r="E844" s="39">
        <v>1529</v>
      </c>
      <c r="F844" s="27">
        <f t="shared" si="30"/>
        <v>85.0857568978374</v>
      </c>
      <c r="G844" s="27">
        <f t="shared" si="31"/>
        <v>74.6239372138653</v>
      </c>
    </row>
    <row r="845" s="2" customFormat="1" spans="1:7">
      <c r="A845" s="37" t="s">
        <v>13</v>
      </c>
      <c r="B845" s="57">
        <v>0</v>
      </c>
      <c r="C845" s="36">
        <v>82</v>
      </c>
      <c r="D845" s="36">
        <v>81</v>
      </c>
      <c r="E845" s="39">
        <v>0</v>
      </c>
      <c r="F845" s="27">
        <f t="shared" si="30"/>
        <v>98.780487804878</v>
      </c>
      <c r="G845" s="27" t="e">
        <f t="shared" si="31"/>
        <v>#DIV/0!</v>
      </c>
    </row>
    <row r="846" s="2" customFormat="1" spans="1:7">
      <c r="A846" s="37" t="s">
        <v>14</v>
      </c>
      <c r="B846" s="57">
        <v>0</v>
      </c>
      <c r="C846" s="36"/>
      <c r="D846" s="36"/>
      <c r="E846" s="39">
        <v>0</v>
      </c>
      <c r="F846" s="27" t="e">
        <f t="shared" si="30"/>
        <v>#DIV/0!</v>
      </c>
      <c r="G846" s="27" t="e">
        <f t="shared" si="31"/>
        <v>#DIV/0!</v>
      </c>
    </row>
    <row r="847" s="2" customFormat="1" spans="1:7">
      <c r="A847" s="37" t="s">
        <v>635</v>
      </c>
      <c r="B847" s="57">
        <v>40</v>
      </c>
      <c r="C847" s="36">
        <v>310</v>
      </c>
      <c r="D847" s="36">
        <v>310</v>
      </c>
      <c r="E847" s="39">
        <v>567</v>
      </c>
      <c r="F847" s="27">
        <f t="shared" si="30"/>
        <v>100</v>
      </c>
      <c r="G847" s="27">
        <f t="shared" si="31"/>
        <v>54.673721340388</v>
      </c>
    </row>
    <row r="848" s="2" customFormat="1" spans="1:7">
      <c r="A848" s="37" t="s">
        <v>636</v>
      </c>
      <c r="B848" s="57">
        <v>0</v>
      </c>
      <c r="C848" s="36"/>
      <c r="D848" s="36"/>
      <c r="E848" s="39">
        <v>0</v>
      </c>
      <c r="F848" s="27" t="e">
        <f t="shared" si="30"/>
        <v>#DIV/0!</v>
      </c>
      <c r="G848" s="27" t="e">
        <f t="shared" si="31"/>
        <v>#DIV/0!</v>
      </c>
    </row>
    <row r="849" s="2" customFormat="1" spans="1:7">
      <c r="A849" s="37" t="s">
        <v>637</v>
      </c>
      <c r="B849" s="57">
        <v>20</v>
      </c>
      <c r="C849" s="36">
        <v>117</v>
      </c>
      <c r="D849" s="36">
        <v>117</v>
      </c>
      <c r="E849" s="39">
        <v>265</v>
      </c>
      <c r="F849" s="27">
        <f t="shared" si="30"/>
        <v>100</v>
      </c>
      <c r="G849" s="27">
        <f t="shared" si="31"/>
        <v>44.1509433962264</v>
      </c>
    </row>
    <row r="850" s="2" customFormat="1" spans="1:7">
      <c r="A850" s="37" t="s">
        <v>638</v>
      </c>
      <c r="B850" s="57">
        <v>0</v>
      </c>
      <c r="C850" s="36"/>
      <c r="D850" s="36"/>
      <c r="E850" s="39">
        <v>0</v>
      </c>
      <c r="F850" s="27" t="e">
        <f t="shared" si="30"/>
        <v>#DIV/0!</v>
      </c>
      <c r="G850" s="27" t="e">
        <f t="shared" si="31"/>
        <v>#DIV/0!</v>
      </c>
    </row>
    <row r="851" s="2" customFormat="1" spans="1:7">
      <c r="A851" s="37" t="s">
        <v>639</v>
      </c>
      <c r="B851" s="57">
        <v>0</v>
      </c>
      <c r="C851" s="36"/>
      <c r="D851" s="36"/>
      <c r="E851" s="39">
        <v>0</v>
      </c>
      <c r="F851" s="27" t="e">
        <f t="shared" si="30"/>
        <v>#DIV/0!</v>
      </c>
      <c r="G851" s="27" t="e">
        <f t="shared" si="31"/>
        <v>#DIV/0!</v>
      </c>
    </row>
    <row r="852" s="2" customFormat="1" spans="1:7">
      <c r="A852" s="37" t="s">
        <v>640</v>
      </c>
      <c r="B852" s="57">
        <v>0</v>
      </c>
      <c r="C852" s="36"/>
      <c r="D852" s="36"/>
      <c r="E852" s="39">
        <v>0</v>
      </c>
      <c r="F852" s="27" t="e">
        <f t="shared" si="30"/>
        <v>#DIV/0!</v>
      </c>
      <c r="G852" s="27" t="e">
        <f t="shared" si="31"/>
        <v>#DIV/0!</v>
      </c>
    </row>
    <row r="853" s="2" customFormat="1" spans="1:7">
      <c r="A853" s="37" t="s">
        <v>641</v>
      </c>
      <c r="B853" s="57">
        <v>2163</v>
      </c>
      <c r="C853" s="36">
        <v>2926</v>
      </c>
      <c r="D853" s="36">
        <v>2926</v>
      </c>
      <c r="E853" s="39">
        <v>3291</v>
      </c>
      <c r="F853" s="27">
        <f t="shared" si="30"/>
        <v>100</v>
      </c>
      <c r="G853" s="27">
        <f t="shared" si="31"/>
        <v>88.9091461561835</v>
      </c>
    </row>
    <row r="854" s="2" customFormat="1" spans="1:7">
      <c r="A854" s="33" t="s">
        <v>642</v>
      </c>
      <c r="B854" s="57">
        <v>0</v>
      </c>
      <c r="C854" s="36">
        <f>C855</f>
        <v>3</v>
      </c>
      <c r="D854" s="36">
        <f>D855</f>
        <v>0</v>
      </c>
      <c r="E854" s="39">
        <v>0</v>
      </c>
      <c r="F854" s="27">
        <f t="shared" si="30"/>
        <v>0</v>
      </c>
      <c r="G854" s="27" t="e">
        <f t="shared" si="31"/>
        <v>#DIV/0!</v>
      </c>
    </row>
    <row r="855" s="2" customFormat="1" spans="1:7">
      <c r="A855" s="37" t="s">
        <v>643</v>
      </c>
      <c r="B855" s="57"/>
      <c r="C855" s="36">
        <v>3</v>
      </c>
      <c r="D855" s="36"/>
      <c r="E855" s="39">
        <v>0</v>
      </c>
      <c r="F855" s="27">
        <f t="shared" si="30"/>
        <v>0</v>
      </c>
      <c r="G855" s="27" t="e">
        <f t="shared" si="31"/>
        <v>#DIV/0!</v>
      </c>
    </row>
    <row r="856" s="2" customFormat="1" spans="1:7">
      <c r="A856" s="33" t="s">
        <v>644</v>
      </c>
      <c r="B856" s="57">
        <v>0</v>
      </c>
      <c r="C856" s="36">
        <f>SUM(C857:C858)</f>
        <v>10339</v>
      </c>
      <c r="D856" s="36">
        <f>SUM(D857:D858)</f>
        <v>10196</v>
      </c>
      <c r="E856" s="39">
        <v>1258</v>
      </c>
      <c r="F856" s="27">
        <f t="shared" si="30"/>
        <v>98.6168875132992</v>
      </c>
      <c r="G856" s="27">
        <f t="shared" si="31"/>
        <v>810.492845786963</v>
      </c>
    </row>
    <row r="857" s="2" customFormat="1" spans="1:7">
      <c r="A857" s="37" t="s">
        <v>645</v>
      </c>
      <c r="B857" s="57">
        <v>0</v>
      </c>
      <c r="C857" s="36">
        <v>12</v>
      </c>
      <c r="D857" s="36">
        <v>12</v>
      </c>
      <c r="E857" s="39">
        <v>0</v>
      </c>
      <c r="F857" s="27">
        <f t="shared" si="30"/>
        <v>100</v>
      </c>
      <c r="G857" s="27" t="e">
        <f t="shared" si="31"/>
        <v>#DIV/0!</v>
      </c>
    </row>
    <row r="858" s="2" customFormat="1" spans="1:7">
      <c r="A858" s="37" t="s">
        <v>646</v>
      </c>
      <c r="B858" s="57">
        <v>0</v>
      </c>
      <c r="C858" s="36">
        <v>10327</v>
      </c>
      <c r="D858" s="36">
        <v>10184</v>
      </c>
      <c r="E858" s="39">
        <v>1258</v>
      </c>
      <c r="F858" s="27">
        <f t="shared" si="30"/>
        <v>98.6152803331074</v>
      </c>
      <c r="G858" s="27">
        <f t="shared" si="31"/>
        <v>809.538950715421</v>
      </c>
    </row>
    <row r="859" s="2" customFormat="1" spans="1:7">
      <c r="A859" s="33" t="s">
        <v>647</v>
      </c>
      <c r="B859" s="57">
        <v>3410</v>
      </c>
      <c r="C859" s="36">
        <f>C860</f>
        <v>5632</v>
      </c>
      <c r="D859" s="36">
        <f t="shared" ref="D859:D863" si="32">D860</f>
        <v>5632</v>
      </c>
      <c r="E859" s="39">
        <v>4400</v>
      </c>
      <c r="F859" s="27">
        <f t="shared" si="30"/>
        <v>100</v>
      </c>
      <c r="G859" s="27">
        <f t="shared" si="31"/>
        <v>128</v>
      </c>
    </row>
    <row r="860" s="2" customFormat="1" spans="1:7">
      <c r="A860" s="37" t="s">
        <v>648</v>
      </c>
      <c r="B860" s="57">
        <v>3410</v>
      </c>
      <c r="C860" s="36">
        <v>5632</v>
      </c>
      <c r="D860" s="36">
        <v>5632</v>
      </c>
      <c r="E860" s="39">
        <v>4400</v>
      </c>
      <c r="F860" s="27">
        <f t="shared" si="30"/>
        <v>100</v>
      </c>
      <c r="G860" s="27">
        <f t="shared" si="31"/>
        <v>128</v>
      </c>
    </row>
    <row r="861" s="2" customFormat="1" spans="1:7">
      <c r="A861" s="33" t="s">
        <v>649</v>
      </c>
      <c r="B861" s="57">
        <v>0</v>
      </c>
      <c r="C861" s="36">
        <f>C862</f>
        <v>30</v>
      </c>
      <c r="D861" s="36">
        <f t="shared" si="32"/>
        <v>30</v>
      </c>
      <c r="E861" s="39">
        <v>70</v>
      </c>
      <c r="F861" s="27">
        <f t="shared" si="30"/>
        <v>100</v>
      </c>
      <c r="G861" s="27">
        <f t="shared" si="31"/>
        <v>42.8571428571429</v>
      </c>
    </row>
    <row r="862" s="2" customFormat="1" spans="1:7">
      <c r="A862" s="37" t="s">
        <v>650</v>
      </c>
      <c r="B862" s="57">
        <v>0</v>
      </c>
      <c r="C862" s="36">
        <v>30</v>
      </c>
      <c r="D862" s="36">
        <v>30</v>
      </c>
      <c r="E862" s="39">
        <v>70</v>
      </c>
      <c r="F862" s="27">
        <f t="shared" si="30"/>
        <v>100</v>
      </c>
      <c r="G862" s="27">
        <f t="shared" si="31"/>
        <v>42.8571428571429</v>
      </c>
    </row>
    <row r="863" s="2" customFormat="1" spans="1:7">
      <c r="A863" s="33" t="s">
        <v>651</v>
      </c>
      <c r="B863" s="57">
        <v>0</v>
      </c>
      <c r="C863" s="36">
        <f>C864</f>
        <v>6475</v>
      </c>
      <c r="D863" s="36">
        <f t="shared" si="32"/>
        <v>6439</v>
      </c>
      <c r="E863" s="39">
        <v>358</v>
      </c>
      <c r="F863" s="27">
        <f t="shared" si="30"/>
        <v>99.4440154440154</v>
      </c>
      <c r="G863" s="27">
        <f t="shared" si="31"/>
        <v>1798.60335195531</v>
      </c>
    </row>
    <row r="864" s="2" customFormat="1" spans="1:7">
      <c r="A864" s="37" t="s">
        <v>652</v>
      </c>
      <c r="B864" s="57">
        <v>0</v>
      </c>
      <c r="C864" s="36">
        <v>6475</v>
      </c>
      <c r="D864" s="36">
        <v>6439</v>
      </c>
      <c r="E864" s="39">
        <v>358</v>
      </c>
      <c r="F864" s="27">
        <f t="shared" si="30"/>
        <v>99.4440154440154</v>
      </c>
      <c r="G864" s="27">
        <f t="shared" si="31"/>
        <v>1798.60335195531</v>
      </c>
    </row>
    <row r="865" s="4" customFormat="1" spans="1:7">
      <c r="A865" s="43" t="s">
        <v>653</v>
      </c>
      <c r="B865" s="59">
        <v>130411</v>
      </c>
      <c r="C865" s="45">
        <f>SUM(C866,C892,C915,C943,C954,C961,C967,C970)</f>
        <v>212152</v>
      </c>
      <c r="D865" s="45">
        <f>SUM(D866,D892,D915,D943,D954,D961,D967,D970)</f>
        <v>198626</v>
      </c>
      <c r="E865" s="46">
        <v>166229</v>
      </c>
      <c r="F865" s="47">
        <f t="shared" si="30"/>
        <v>93.6243825181945</v>
      </c>
      <c r="G865" s="47">
        <f t="shared" si="31"/>
        <v>119.489379109542</v>
      </c>
    </row>
    <row r="866" s="2" customFormat="1" spans="1:7">
      <c r="A866" s="33" t="s">
        <v>654</v>
      </c>
      <c r="B866" s="57">
        <v>33914</v>
      </c>
      <c r="C866" s="36">
        <f>SUM(C867:C891)</f>
        <v>65676</v>
      </c>
      <c r="D866" s="36">
        <f>SUM(D867:D891)</f>
        <v>63755</v>
      </c>
      <c r="E866" s="39">
        <v>49569</v>
      </c>
      <c r="F866" s="27">
        <f t="shared" si="30"/>
        <v>97.0750350204032</v>
      </c>
      <c r="G866" s="27">
        <f t="shared" si="31"/>
        <v>128.618693134822</v>
      </c>
    </row>
    <row r="867" s="2" customFormat="1" spans="1:7">
      <c r="A867" s="37" t="s">
        <v>12</v>
      </c>
      <c r="B867" s="57">
        <v>593</v>
      </c>
      <c r="C867" s="36">
        <v>618</v>
      </c>
      <c r="D867" s="36">
        <v>618</v>
      </c>
      <c r="E867" s="39">
        <v>712</v>
      </c>
      <c r="F867" s="27">
        <f t="shared" si="30"/>
        <v>100</v>
      </c>
      <c r="G867" s="27">
        <f t="shared" si="31"/>
        <v>86.7977528089888</v>
      </c>
    </row>
    <row r="868" s="2" customFormat="1" spans="1:7">
      <c r="A868" s="37" t="s">
        <v>13</v>
      </c>
      <c r="B868" s="57">
        <v>0</v>
      </c>
      <c r="C868" s="36"/>
      <c r="D868" s="36"/>
      <c r="E868" s="39">
        <v>0</v>
      </c>
      <c r="F868" s="27" t="e">
        <f t="shared" si="30"/>
        <v>#DIV/0!</v>
      </c>
      <c r="G868" s="27" t="e">
        <f t="shared" si="31"/>
        <v>#DIV/0!</v>
      </c>
    </row>
    <row r="869" s="2" customFormat="1" spans="1:7">
      <c r="A869" s="37" t="s">
        <v>14</v>
      </c>
      <c r="B869" s="57">
        <v>0</v>
      </c>
      <c r="C869" s="36"/>
      <c r="D869" s="36"/>
      <c r="E869" s="39">
        <v>0</v>
      </c>
      <c r="F869" s="27" t="e">
        <f t="shared" si="30"/>
        <v>#DIV/0!</v>
      </c>
      <c r="G869" s="27" t="e">
        <f t="shared" si="31"/>
        <v>#DIV/0!</v>
      </c>
    </row>
    <row r="870" s="2" customFormat="1" spans="1:7">
      <c r="A870" s="37" t="s">
        <v>21</v>
      </c>
      <c r="B870" s="57">
        <v>4131</v>
      </c>
      <c r="C870" s="36">
        <v>4563</v>
      </c>
      <c r="D870" s="36">
        <v>4543</v>
      </c>
      <c r="E870" s="39">
        <v>4395</v>
      </c>
      <c r="F870" s="27">
        <f t="shared" si="30"/>
        <v>99.5616918693842</v>
      </c>
      <c r="G870" s="27">
        <f t="shared" si="31"/>
        <v>103.367463026166</v>
      </c>
    </row>
    <row r="871" s="2" customFormat="1" spans="1:7">
      <c r="A871" s="37" t="s">
        <v>655</v>
      </c>
      <c r="B871" s="57">
        <v>0</v>
      </c>
      <c r="C871" s="36"/>
      <c r="D871" s="36"/>
      <c r="E871" s="39">
        <v>0</v>
      </c>
      <c r="F871" s="27" t="e">
        <f t="shared" si="30"/>
        <v>#DIV/0!</v>
      </c>
      <c r="G871" s="27" t="e">
        <f t="shared" si="31"/>
        <v>#DIV/0!</v>
      </c>
    </row>
    <row r="872" s="2" customFormat="1" spans="1:7">
      <c r="A872" s="37" t="s">
        <v>656</v>
      </c>
      <c r="B872" s="57">
        <v>0</v>
      </c>
      <c r="C872" s="36">
        <v>286</v>
      </c>
      <c r="D872" s="36">
        <v>286</v>
      </c>
      <c r="E872" s="39">
        <v>11</v>
      </c>
      <c r="F872" s="27">
        <f t="shared" si="30"/>
        <v>100</v>
      </c>
      <c r="G872" s="27">
        <f t="shared" si="31"/>
        <v>2600</v>
      </c>
    </row>
    <row r="873" s="2" customFormat="1" spans="1:7">
      <c r="A873" s="37" t="s">
        <v>657</v>
      </c>
      <c r="B873" s="57">
        <v>0</v>
      </c>
      <c r="C873" s="36">
        <v>485</v>
      </c>
      <c r="D873" s="36">
        <v>485</v>
      </c>
      <c r="E873" s="39">
        <v>373</v>
      </c>
      <c r="F873" s="27">
        <f t="shared" si="30"/>
        <v>100</v>
      </c>
      <c r="G873" s="27">
        <f t="shared" si="31"/>
        <v>130.026809651475</v>
      </c>
    </row>
    <row r="874" s="2" customFormat="1" spans="1:7">
      <c r="A874" s="37" t="s">
        <v>658</v>
      </c>
      <c r="B874" s="57">
        <v>29</v>
      </c>
      <c r="C874" s="36">
        <v>36</v>
      </c>
      <c r="D874" s="36">
        <v>36</v>
      </c>
      <c r="E874" s="39">
        <v>71</v>
      </c>
      <c r="F874" s="27">
        <f t="shared" si="30"/>
        <v>100</v>
      </c>
      <c r="G874" s="27">
        <f t="shared" si="31"/>
        <v>50.7042253521127</v>
      </c>
    </row>
    <row r="875" s="2" customFormat="1" spans="1:7">
      <c r="A875" s="37" t="s">
        <v>659</v>
      </c>
      <c r="B875" s="57">
        <v>42</v>
      </c>
      <c r="C875" s="36">
        <v>53</v>
      </c>
      <c r="D875" s="36">
        <v>53</v>
      </c>
      <c r="E875" s="39">
        <v>47</v>
      </c>
      <c r="F875" s="27">
        <f t="shared" ref="F875:F938" si="33">D875/C875%</f>
        <v>100</v>
      </c>
      <c r="G875" s="27">
        <f t="shared" ref="G875:G938" si="34">D875/E875%</f>
        <v>112.765957446809</v>
      </c>
    </row>
    <row r="876" s="2" customFormat="1" spans="1:7">
      <c r="A876" s="37" t="s">
        <v>660</v>
      </c>
      <c r="B876" s="57">
        <v>0</v>
      </c>
      <c r="C876" s="36"/>
      <c r="D876" s="36"/>
      <c r="E876" s="39">
        <v>0</v>
      </c>
      <c r="F876" s="27" t="e">
        <f t="shared" si="33"/>
        <v>#DIV/0!</v>
      </c>
      <c r="G876" s="27" t="e">
        <f t="shared" si="34"/>
        <v>#DIV/0!</v>
      </c>
    </row>
    <row r="877" s="2" customFormat="1" spans="1:7">
      <c r="A877" s="37" t="s">
        <v>661</v>
      </c>
      <c r="B877" s="57">
        <v>0</v>
      </c>
      <c r="C877" s="36"/>
      <c r="D877" s="36"/>
      <c r="E877" s="39">
        <v>0</v>
      </c>
      <c r="F877" s="27" t="e">
        <f t="shared" si="33"/>
        <v>#DIV/0!</v>
      </c>
      <c r="G877" s="27" t="e">
        <f t="shared" si="34"/>
        <v>#DIV/0!</v>
      </c>
    </row>
    <row r="878" s="2" customFormat="1" spans="1:7">
      <c r="A878" s="37" t="s">
        <v>662</v>
      </c>
      <c r="B878" s="57">
        <v>0</v>
      </c>
      <c r="C878" s="36"/>
      <c r="D878" s="36"/>
      <c r="E878" s="39">
        <v>0</v>
      </c>
      <c r="F878" s="27" t="e">
        <f t="shared" si="33"/>
        <v>#DIV/0!</v>
      </c>
      <c r="G878" s="27" t="e">
        <f t="shared" si="34"/>
        <v>#DIV/0!</v>
      </c>
    </row>
    <row r="879" s="2" customFormat="1" spans="1:7">
      <c r="A879" s="37" t="s">
        <v>663</v>
      </c>
      <c r="B879" s="57">
        <v>0</v>
      </c>
      <c r="C879" s="36">
        <v>466</v>
      </c>
      <c r="D879" s="36">
        <v>466</v>
      </c>
      <c r="E879" s="39">
        <v>86</v>
      </c>
      <c r="F879" s="27">
        <f t="shared" si="33"/>
        <v>100</v>
      </c>
      <c r="G879" s="27">
        <f t="shared" si="34"/>
        <v>541.860465116279</v>
      </c>
    </row>
    <row r="880" s="2" customFormat="1" spans="1:7">
      <c r="A880" s="37" t="s">
        <v>664</v>
      </c>
      <c r="B880" s="57">
        <v>0</v>
      </c>
      <c r="C880" s="36">
        <v>10461</v>
      </c>
      <c r="D880" s="36">
        <v>10461</v>
      </c>
      <c r="E880" s="39">
        <v>0</v>
      </c>
      <c r="F880" s="27">
        <f t="shared" si="33"/>
        <v>100</v>
      </c>
      <c r="G880" s="27" t="e">
        <f t="shared" si="34"/>
        <v>#DIV/0!</v>
      </c>
    </row>
    <row r="881" s="2" customFormat="1" spans="1:7">
      <c r="A881" s="37" t="s">
        <v>665</v>
      </c>
      <c r="B881" s="57">
        <v>0</v>
      </c>
      <c r="C881" s="36"/>
      <c r="D881" s="36"/>
      <c r="E881" s="39">
        <v>0</v>
      </c>
      <c r="F881" s="27" t="e">
        <f t="shared" si="33"/>
        <v>#DIV/0!</v>
      </c>
      <c r="G881" s="27" t="e">
        <f t="shared" si="34"/>
        <v>#DIV/0!</v>
      </c>
    </row>
    <row r="882" s="2" customFormat="1" spans="1:7">
      <c r="A882" s="37" t="s">
        <v>666</v>
      </c>
      <c r="B882" s="57">
        <v>16016</v>
      </c>
      <c r="C882" s="36">
        <v>5230</v>
      </c>
      <c r="D882" s="36">
        <v>5230</v>
      </c>
      <c r="E882" s="39">
        <v>16255</v>
      </c>
      <c r="F882" s="27">
        <f t="shared" si="33"/>
        <v>100</v>
      </c>
      <c r="G882" s="27">
        <f t="shared" si="34"/>
        <v>32.1747154721624</v>
      </c>
    </row>
    <row r="883" s="2" customFormat="1" spans="1:7">
      <c r="A883" s="37" t="s">
        <v>667</v>
      </c>
      <c r="B883" s="57">
        <v>0</v>
      </c>
      <c r="C883" s="36">
        <v>200</v>
      </c>
      <c r="D883" s="36">
        <v>200</v>
      </c>
      <c r="E883" s="39">
        <v>44</v>
      </c>
      <c r="F883" s="27">
        <f t="shared" si="33"/>
        <v>100</v>
      </c>
      <c r="G883" s="27">
        <f t="shared" si="34"/>
        <v>454.545454545455</v>
      </c>
    </row>
    <row r="884" s="2" customFormat="1" spans="1:7">
      <c r="A884" s="37" t="s">
        <v>668</v>
      </c>
      <c r="B884" s="57">
        <v>0</v>
      </c>
      <c r="C884" s="36"/>
      <c r="D884" s="36"/>
      <c r="E884" s="39">
        <v>0</v>
      </c>
      <c r="F884" s="27" t="e">
        <f t="shared" si="33"/>
        <v>#DIV/0!</v>
      </c>
      <c r="G884" s="27" t="e">
        <f t="shared" si="34"/>
        <v>#DIV/0!</v>
      </c>
    </row>
    <row r="885" s="2" customFormat="1" spans="1:7">
      <c r="A885" s="37" t="s">
        <v>669</v>
      </c>
      <c r="B885" s="57">
        <v>0</v>
      </c>
      <c r="C885" s="36"/>
      <c r="D885" s="36"/>
      <c r="E885" s="39">
        <v>0</v>
      </c>
      <c r="F885" s="27" t="e">
        <f t="shared" si="33"/>
        <v>#DIV/0!</v>
      </c>
      <c r="G885" s="27" t="e">
        <f t="shared" si="34"/>
        <v>#DIV/0!</v>
      </c>
    </row>
    <row r="886" s="2" customFormat="1" spans="1:7">
      <c r="A886" s="37" t="s">
        <v>670</v>
      </c>
      <c r="B886" s="57">
        <v>0</v>
      </c>
      <c r="C886" s="36">
        <v>1358</v>
      </c>
      <c r="D886" s="36">
        <v>1358</v>
      </c>
      <c r="E886" s="39">
        <v>88</v>
      </c>
      <c r="F886" s="27">
        <f t="shared" si="33"/>
        <v>100</v>
      </c>
      <c r="G886" s="27">
        <f t="shared" si="34"/>
        <v>1543.18181818182</v>
      </c>
    </row>
    <row r="887" s="2" customFormat="1" spans="1:7">
      <c r="A887" s="37" t="s">
        <v>671</v>
      </c>
      <c r="B887" s="57">
        <v>0</v>
      </c>
      <c r="C887" s="36">
        <v>500</v>
      </c>
      <c r="D887" s="36">
        <v>500</v>
      </c>
      <c r="E887" s="39">
        <v>5811</v>
      </c>
      <c r="F887" s="27">
        <f t="shared" si="33"/>
        <v>100</v>
      </c>
      <c r="G887" s="27">
        <f t="shared" si="34"/>
        <v>8.6043710204784</v>
      </c>
    </row>
    <row r="888" s="2" customFormat="1" spans="1:7">
      <c r="A888" s="37" t="s">
        <v>672</v>
      </c>
      <c r="B888" s="57">
        <v>0</v>
      </c>
      <c r="C888" s="36">
        <v>742</v>
      </c>
      <c r="D888" s="36">
        <v>742</v>
      </c>
      <c r="E888" s="39">
        <v>322</v>
      </c>
      <c r="F888" s="27">
        <f t="shared" si="33"/>
        <v>100</v>
      </c>
      <c r="G888" s="27">
        <f t="shared" si="34"/>
        <v>230.434782608696</v>
      </c>
    </row>
    <row r="889" s="2" customFormat="1" spans="1:7">
      <c r="A889" s="37" t="s">
        <v>673</v>
      </c>
      <c r="B889" s="57">
        <v>0</v>
      </c>
      <c r="C889" s="36"/>
      <c r="D889" s="36"/>
      <c r="E889" s="39">
        <v>0</v>
      </c>
      <c r="F889" s="27" t="e">
        <f t="shared" si="33"/>
        <v>#DIV/0!</v>
      </c>
      <c r="G889" s="27" t="e">
        <f t="shared" si="34"/>
        <v>#DIV/0!</v>
      </c>
    </row>
    <row r="890" s="2" customFormat="1" spans="1:7">
      <c r="A890" s="37" t="s">
        <v>674</v>
      </c>
      <c r="B890" s="57">
        <v>11600</v>
      </c>
      <c r="C890" s="36">
        <v>19496</v>
      </c>
      <c r="D890" s="36">
        <v>19496</v>
      </c>
      <c r="E890" s="39">
        <v>11538</v>
      </c>
      <c r="F890" s="27">
        <f t="shared" si="33"/>
        <v>100</v>
      </c>
      <c r="G890" s="27">
        <f t="shared" si="34"/>
        <v>168.972092217022</v>
      </c>
    </row>
    <row r="891" s="2" customFormat="1" spans="1:7">
      <c r="A891" s="37" t="s">
        <v>675</v>
      </c>
      <c r="B891" s="57">
        <v>1503</v>
      </c>
      <c r="C891" s="36">
        <v>21182</v>
      </c>
      <c r="D891" s="36">
        <v>19281</v>
      </c>
      <c r="E891" s="39">
        <v>9816</v>
      </c>
      <c r="F891" s="27">
        <f t="shared" si="33"/>
        <v>91.0253989236144</v>
      </c>
      <c r="G891" s="27">
        <f t="shared" si="34"/>
        <v>196.424205378973</v>
      </c>
    </row>
    <row r="892" s="2" customFormat="1" spans="1:7">
      <c r="A892" s="33" t="s">
        <v>676</v>
      </c>
      <c r="B892" s="57">
        <v>12518</v>
      </c>
      <c r="C892" s="36">
        <f>SUM(C893:C914)</f>
        <v>10644</v>
      </c>
      <c r="D892" s="36">
        <f>SUM(D893:D914)</f>
        <v>10327</v>
      </c>
      <c r="E892" s="39">
        <v>12722</v>
      </c>
      <c r="F892" s="27">
        <f t="shared" si="33"/>
        <v>97.021796317174</v>
      </c>
      <c r="G892" s="27">
        <f t="shared" si="34"/>
        <v>81.1743436566578</v>
      </c>
    </row>
    <row r="893" s="2" customFormat="1" spans="1:7">
      <c r="A893" s="37" t="s">
        <v>12</v>
      </c>
      <c r="B893" s="57">
        <v>67</v>
      </c>
      <c r="C893" s="36">
        <v>181</v>
      </c>
      <c r="D893" s="36">
        <v>181</v>
      </c>
      <c r="E893" s="39">
        <v>87</v>
      </c>
      <c r="F893" s="27">
        <f t="shared" si="33"/>
        <v>100</v>
      </c>
      <c r="G893" s="27">
        <f t="shared" si="34"/>
        <v>208.045977011494</v>
      </c>
    </row>
    <row r="894" s="2" customFormat="1" spans="1:7">
      <c r="A894" s="37" t="s">
        <v>13</v>
      </c>
      <c r="B894" s="57">
        <v>0</v>
      </c>
      <c r="C894" s="36">
        <v>1</v>
      </c>
      <c r="D894" s="36">
        <v>1</v>
      </c>
      <c r="E894" s="39">
        <v>0</v>
      </c>
      <c r="F894" s="27">
        <f t="shared" si="33"/>
        <v>100</v>
      </c>
      <c r="G894" s="27" t="e">
        <f t="shared" si="34"/>
        <v>#DIV/0!</v>
      </c>
    </row>
    <row r="895" s="2" customFormat="1" spans="1:7">
      <c r="A895" s="37" t="s">
        <v>14</v>
      </c>
      <c r="B895" s="57">
        <v>0</v>
      </c>
      <c r="C895" s="36"/>
      <c r="D895" s="36"/>
      <c r="E895" s="39">
        <v>0</v>
      </c>
      <c r="F895" s="27" t="e">
        <f t="shared" si="33"/>
        <v>#DIV/0!</v>
      </c>
      <c r="G895" s="27" t="e">
        <f t="shared" si="34"/>
        <v>#DIV/0!</v>
      </c>
    </row>
    <row r="896" s="2" customFormat="1" spans="1:7">
      <c r="A896" s="37" t="s">
        <v>677</v>
      </c>
      <c r="B896" s="57">
        <v>3945</v>
      </c>
      <c r="C896" s="36">
        <v>4120</v>
      </c>
      <c r="D896" s="36">
        <v>4120</v>
      </c>
      <c r="E896" s="39">
        <v>4278</v>
      </c>
      <c r="F896" s="27">
        <f t="shared" si="33"/>
        <v>100</v>
      </c>
      <c r="G896" s="27">
        <f t="shared" si="34"/>
        <v>96.3066853669939</v>
      </c>
    </row>
    <row r="897" s="2" customFormat="1" spans="1:7">
      <c r="A897" s="37" t="s">
        <v>678</v>
      </c>
      <c r="B897" s="57">
        <v>2000</v>
      </c>
      <c r="C897" s="36">
        <v>2775</v>
      </c>
      <c r="D897" s="36">
        <v>2775</v>
      </c>
      <c r="E897" s="39">
        <v>2176</v>
      </c>
      <c r="F897" s="27">
        <f t="shared" si="33"/>
        <v>100</v>
      </c>
      <c r="G897" s="27">
        <f t="shared" si="34"/>
        <v>127.527573529412</v>
      </c>
    </row>
    <row r="898" s="2" customFormat="1" spans="1:7">
      <c r="A898" s="37" t="s">
        <v>679</v>
      </c>
      <c r="B898" s="57">
        <v>10</v>
      </c>
      <c r="C898" s="36">
        <v>10</v>
      </c>
      <c r="D898" s="36">
        <v>10</v>
      </c>
      <c r="E898" s="39">
        <v>16</v>
      </c>
      <c r="F898" s="27">
        <f t="shared" si="33"/>
        <v>100</v>
      </c>
      <c r="G898" s="27">
        <f t="shared" si="34"/>
        <v>62.5</v>
      </c>
    </row>
    <row r="899" s="2" customFormat="1" spans="1:7">
      <c r="A899" s="37" t="s">
        <v>680</v>
      </c>
      <c r="B899" s="57">
        <v>1646</v>
      </c>
      <c r="C899" s="36">
        <v>138</v>
      </c>
      <c r="D899" s="36">
        <v>138</v>
      </c>
      <c r="E899" s="39">
        <v>2569</v>
      </c>
      <c r="F899" s="27">
        <f t="shared" si="33"/>
        <v>100</v>
      </c>
      <c r="G899" s="27">
        <f t="shared" si="34"/>
        <v>5.37173997664461</v>
      </c>
    </row>
    <row r="900" s="2" customFormat="1" spans="1:7">
      <c r="A900" s="37" t="s">
        <v>681</v>
      </c>
      <c r="B900" s="57">
        <v>2500</v>
      </c>
      <c r="C900" s="36">
        <v>474</v>
      </c>
      <c r="D900" s="36">
        <v>474</v>
      </c>
      <c r="E900" s="39">
        <v>2680</v>
      </c>
      <c r="F900" s="27">
        <f t="shared" si="33"/>
        <v>100</v>
      </c>
      <c r="G900" s="27">
        <f t="shared" si="34"/>
        <v>17.6865671641791</v>
      </c>
    </row>
    <row r="901" s="2" customFormat="1" spans="1:7">
      <c r="A901" s="37" t="s">
        <v>682</v>
      </c>
      <c r="B901" s="57">
        <v>0</v>
      </c>
      <c r="C901" s="36">
        <v>35</v>
      </c>
      <c r="D901" s="36">
        <v>35</v>
      </c>
      <c r="E901" s="39">
        <v>0</v>
      </c>
      <c r="F901" s="27">
        <f t="shared" si="33"/>
        <v>100</v>
      </c>
      <c r="G901" s="27" t="e">
        <f t="shared" si="34"/>
        <v>#DIV/0!</v>
      </c>
    </row>
    <row r="902" s="2" customFormat="1" spans="1:7">
      <c r="A902" s="37" t="s">
        <v>683</v>
      </c>
      <c r="B902" s="57">
        <v>0</v>
      </c>
      <c r="C902" s="36"/>
      <c r="D902" s="36"/>
      <c r="E902" s="39">
        <v>0</v>
      </c>
      <c r="F902" s="27" t="e">
        <f t="shared" si="33"/>
        <v>#DIV/0!</v>
      </c>
      <c r="G902" s="27" t="e">
        <f t="shared" si="34"/>
        <v>#DIV/0!</v>
      </c>
    </row>
    <row r="903" s="2" customFormat="1" spans="1:7">
      <c r="A903" s="37" t="s">
        <v>684</v>
      </c>
      <c r="B903" s="57">
        <v>11</v>
      </c>
      <c r="C903" s="36">
        <v>10</v>
      </c>
      <c r="D903" s="36">
        <v>10</v>
      </c>
      <c r="E903" s="39">
        <v>10</v>
      </c>
      <c r="F903" s="27">
        <f t="shared" si="33"/>
        <v>100</v>
      </c>
      <c r="G903" s="27">
        <f t="shared" si="34"/>
        <v>100</v>
      </c>
    </row>
    <row r="904" s="2" customFormat="1" spans="1:7">
      <c r="A904" s="37" t="s">
        <v>685</v>
      </c>
      <c r="B904" s="57">
        <v>0</v>
      </c>
      <c r="C904" s="36"/>
      <c r="D904" s="36"/>
      <c r="E904" s="39">
        <v>0</v>
      </c>
      <c r="F904" s="27" t="e">
        <f t="shared" si="33"/>
        <v>#DIV/0!</v>
      </c>
      <c r="G904" s="27" t="e">
        <f t="shared" si="34"/>
        <v>#DIV/0!</v>
      </c>
    </row>
    <row r="905" s="2" customFormat="1" spans="1:7">
      <c r="A905" s="37" t="s">
        <v>686</v>
      </c>
      <c r="B905" s="57">
        <v>0</v>
      </c>
      <c r="C905" s="36"/>
      <c r="D905" s="36"/>
      <c r="E905" s="39">
        <v>0</v>
      </c>
      <c r="F905" s="27" t="e">
        <f t="shared" si="33"/>
        <v>#DIV/0!</v>
      </c>
      <c r="G905" s="27" t="e">
        <f t="shared" si="34"/>
        <v>#DIV/0!</v>
      </c>
    </row>
    <row r="906" s="2" customFormat="1" spans="1:7">
      <c r="A906" s="37" t="s">
        <v>687</v>
      </c>
      <c r="B906" s="57">
        <v>0</v>
      </c>
      <c r="C906" s="36"/>
      <c r="D906" s="36"/>
      <c r="E906" s="39">
        <v>0</v>
      </c>
      <c r="F906" s="27" t="e">
        <f t="shared" si="33"/>
        <v>#DIV/0!</v>
      </c>
      <c r="G906" s="27" t="e">
        <f t="shared" si="34"/>
        <v>#DIV/0!</v>
      </c>
    </row>
    <row r="907" s="2" customFormat="1" spans="1:7">
      <c r="A907" s="37" t="s">
        <v>688</v>
      </c>
      <c r="B907" s="57">
        <v>0</v>
      </c>
      <c r="C907" s="36"/>
      <c r="D907" s="36"/>
      <c r="E907" s="39">
        <v>0</v>
      </c>
      <c r="F907" s="27" t="e">
        <f t="shared" si="33"/>
        <v>#DIV/0!</v>
      </c>
      <c r="G907" s="27" t="e">
        <f t="shared" si="34"/>
        <v>#DIV/0!</v>
      </c>
    </row>
    <row r="908" s="2" customFormat="1" spans="1:7">
      <c r="A908" s="37" t="s">
        <v>689</v>
      </c>
      <c r="B908" s="57">
        <v>0</v>
      </c>
      <c r="C908" s="36"/>
      <c r="D908" s="36"/>
      <c r="E908" s="39">
        <v>0</v>
      </c>
      <c r="F908" s="27" t="e">
        <f t="shared" si="33"/>
        <v>#DIV/0!</v>
      </c>
      <c r="G908" s="27" t="e">
        <f t="shared" si="34"/>
        <v>#DIV/0!</v>
      </c>
    </row>
    <row r="909" s="2" customFormat="1" spans="1:7">
      <c r="A909" s="37" t="s">
        <v>690</v>
      </c>
      <c r="B909" s="57">
        <v>0</v>
      </c>
      <c r="C909" s="36"/>
      <c r="D909" s="36"/>
      <c r="E909" s="39">
        <v>0</v>
      </c>
      <c r="F909" s="27" t="e">
        <f t="shared" si="33"/>
        <v>#DIV/0!</v>
      </c>
      <c r="G909" s="27" t="e">
        <f t="shared" si="34"/>
        <v>#DIV/0!</v>
      </c>
    </row>
    <row r="910" s="2" customFormat="1" spans="1:7">
      <c r="A910" s="37" t="s">
        <v>691</v>
      </c>
      <c r="B910" s="57">
        <v>339</v>
      </c>
      <c r="C910" s="36">
        <v>1674</v>
      </c>
      <c r="D910" s="36">
        <v>1657</v>
      </c>
      <c r="E910" s="39">
        <v>613</v>
      </c>
      <c r="F910" s="27">
        <f t="shared" si="33"/>
        <v>98.9844683393071</v>
      </c>
      <c r="G910" s="27">
        <f t="shared" si="34"/>
        <v>270.309951060359</v>
      </c>
    </row>
    <row r="911" s="2" customFormat="1" spans="1:7">
      <c r="A911" s="37" t="s">
        <v>692</v>
      </c>
      <c r="B911" s="57">
        <v>0</v>
      </c>
      <c r="C911" s="36"/>
      <c r="D911" s="36"/>
      <c r="E911" s="39">
        <v>0</v>
      </c>
      <c r="F911" s="27" t="e">
        <f t="shared" si="33"/>
        <v>#DIV/0!</v>
      </c>
      <c r="G911" s="27" t="e">
        <f t="shared" si="34"/>
        <v>#DIV/0!</v>
      </c>
    </row>
    <row r="912" s="2" customFormat="1" spans="1:7">
      <c r="A912" s="37" t="s">
        <v>661</v>
      </c>
      <c r="B912" s="57">
        <v>0</v>
      </c>
      <c r="C912" s="36"/>
      <c r="D912" s="36"/>
      <c r="E912" s="39">
        <v>0</v>
      </c>
      <c r="F912" s="27" t="e">
        <f t="shared" si="33"/>
        <v>#DIV/0!</v>
      </c>
      <c r="G912" s="27" t="e">
        <f t="shared" si="34"/>
        <v>#DIV/0!</v>
      </c>
    </row>
    <row r="913" s="2" customFormat="1" spans="1:7">
      <c r="A913" s="37" t="s">
        <v>600</v>
      </c>
      <c r="B913" s="57"/>
      <c r="C913" s="36">
        <v>277</v>
      </c>
      <c r="D913" s="36">
        <v>277</v>
      </c>
      <c r="E913" s="39">
        <v>293</v>
      </c>
      <c r="F913" s="27">
        <f t="shared" si="33"/>
        <v>100</v>
      </c>
      <c r="G913" s="27">
        <f t="shared" si="34"/>
        <v>94.5392491467577</v>
      </c>
    </row>
    <row r="914" s="2" customFormat="1" spans="1:7">
      <c r="A914" s="37" t="s">
        <v>693</v>
      </c>
      <c r="B914" s="57">
        <v>2000</v>
      </c>
      <c r="C914" s="36">
        <v>949</v>
      </c>
      <c r="D914" s="36">
        <v>649</v>
      </c>
      <c r="E914" s="39">
        <v>9371</v>
      </c>
      <c r="F914" s="27">
        <f t="shared" si="33"/>
        <v>68.3877766069547</v>
      </c>
      <c r="G914" s="27">
        <f t="shared" si="34"/>
        <v>6.92562159854871</v>
      </c>
    </row>
    <row r="915" s="2" customFormat="1" spans="1:7">
      <c r="A915" s="33" t="s">
        <v>694</v>
      </c>
      <c r="B915" s="57">
        <v>3015</v>
      </c>
      <c r="C915" s="36">
        <f>SUM(C916:C942)</f>
        <v>46194</v>
      </c>
      <c r="D915" s="36">
        <f>SUM(D916:D942)</f>
        <v>44893</v>
      </c>
      <c r="E915" s="39">
        <v>355</v>
      </c>
      <c r="F915" s="27">
        <f t="shared" si="33"/>
        <v>97.1836169199463</v>
      </c>
      <c r="G915" s="27">
        <f t="shared" si="34"/>
        <v>12645.9154929577</v>
      </c>
    </row>
    <row r="916" s="2" customFormat="1" spans="1:7">
      <c r="A916" s="37" t="s">
        <v>12</v>
      </c>
      <c r="B916" s="57">
        <v>329</v>
      </c>
      <c r="C916" s="36">
        <v>336</v>
      </c>
      <c r="D916" s="36">
        <v>336</v>
      </c>
      <c r="E916" s="39">
        <v>0</v>
      </c>
      <c r="F916" s="27">
        <f t="shared" si="33"/>
        <v>100</v>
      </c>
      <c r="G916" s="27" t="e">
        <f t="shared" si="34"/>
        <v>#DIV/0!</v>
      </c>
    </row>
    <row r="917" s="2" customFormat="1" spans="1:7">
      <c r="A917" s="37" t="s">
        <v>13</v>
      </c>
      <c r="B917" s="57">
        <v>0</v>
      </c>
      <c r="C917" s="36"/>
      <c r="D917" s="36"/>
      <c r="E917" s="39">
        <v>0</v>
      </c>
      <c r="F917" s="27" t="e">
        <f t="shared" si="33"/>
        <v>#DIV/0!</v>
      </c>
      <c r="G917" s="27" t="e">
        <f t="shared" si="34"/>
        <v>#DIV/0!</v>
      </c>
    </row>
    <row r="918" s="2" customFormat="1" spans="1:7">
      <c r="A918" s="37" t="s">
        <v>14</v>
      </c>
      <c r="B918" s="57">
        <v>0</v>
      </c>
      <c r="C918" s="36"/>
      <c r="D918" s="36"/>
      <c r="E918" s="39">
        <v>22</v>
      </c>
      <c r="F918" s="27" t="e">
        <f t="shared" si="33"/>
        <v>#DIV/0!</v>
      </c>
      <c r="G918" s="27">
        <f t="shared" si="34"/>
        <v>0</v>
      </c>
    </row>
    <row r="919" s="2" customFormat="1" spans="1:7">
      <c r="A919" s="37" t="s">
        <v>695</v>
      </c>
      <c r="B919" s="57">
        <v>23</v>
      </c>
      <c r="C919" s="36">
        <v>23</v>
      </c>
      <c r="D919" s="36">
        <v>23</v>
      </c>
      <c r="E919" s="39">
        <v>900</v>
      </c>
      <c r="F919" s="27">
        <f t="shared" si="33"/>
        <v>100</v>
      </c>
      <c r="G919" s="27">
        <f t="shared" si="34"/>
        <v>2.55555555555556</v>
      </c>
    </row>
    <row r="920" s="2" customFormat="1" spans="1:7">
      <c r="A920" s="37" t="s">
        <v>696</v>
      </c>
      <c r="B920" s="57">
        <v>0</v>
      </c>
      <c r="C920" s="36">
        <v>23235</v>
      </c>
      <c r="D920" s="36">
        <v>23035</v>
      </c>
      <c r="E920" s="39">
        <v>0</v>
      </c>
      <c r="F920" s="27">
        <f t="shared" si="33"/>
        <v>99.1392296105014</v>
      </c>
      <c r="G920" s="27" t="e">
        <f t="shared" si="34"/>
        <v>#DIV/0!</v>
      </c>
    </row>
    <row r="921" s="2" customFormat="1" spans="1:7">
      <c r="A921" s="37" t="s">
        <v>697</v>
      </c>
      <c r="B921" s="57">
        <v>0</v>
      </c>
      <c r="C921" s="36"/>
      <c r="D921" s="36"/>
      <c r="E921" s="39">
        <v>0</v>
      </c>
      <c r="F921" s="27" t="e">
        <f t="shared" si="33"/>
        <v>#DIV/0!</v>
      </c>
      <c r="G921" s="27" t="e">
        <f t="shared" si="34"/>
        <v>#DIV/0!</v>
      </c>
    </row>
    <row r="922" s="2" customFormat="1" spans="1:7">
      <c r="A922" s="37" t="s">
        <v>698</v>
      </c>
      <c r="B922" s="57">
        <v>0</v>
      </c>
      <c r="C922" s="36"/>
      <c r="D922" s="36"/>
      <c r="E922" s="39">
        <v>64</v>
      </c>
      <c r="F922" s="27" t="e">
        <f t="shared" si="33"/>
        <v>#DIV/0!</v>
      </c>
      <c r="G922" s="27">
        <f t="shared" si="34"/>
        <v>0</v>
      </c>
    </row>
    <row r="923" s="2" customFormat="1" spans="1:7">
      <c r="A923" s="37" t="s">
        <v>699</v>
      </c>
      <c r="B923" s="57">
        <v>72</v>
      </c>
      <c r="C923" s="36">
        <v>74</v>
      </c>
      <c r="D923" s="36">
        <v>73</v>
      </c>
      <c r="E923" s="39">
        <v>226</v>
      </c>
      <c r="F923" s="27">
        <f t="shared" si="33"/>
        <v>98.6486486486486</v>
      </c>
      <c r="G923" s="27">
        <f t="shared" si="34"/>
        <v>32.3008849557522</v>
      </c>
    </row>
    <row r="924" s="2" customFormat="1" spans="1:7">
      <c r="A924" s="37" t="s">
        <v>700</v>
      </c>
      <c r="B924" s="57">
        <v>85</v>
      </c>
      <c r="C924" s="36">
        <v>108</v>
      </c>
      <c r="D924" s="36">
        <v>108</v>
      </c>
      <c r="E924" s="39">
        <v>536</v>
      </c>
      <c r="F924" s="27">
        <f t="shared" si="33"/>
        <v>100</v>
      </c>
      <c r="G924" s="27">
        <f t="shared" si="34"/>
        <v>20.1492537313433</v>
      </c>
    </row>
    <row r="925" s="2" customFormat="1" spans="1:7">
      <c r="A925" s="37" t="s">
        <v>701</v>
      </c>
      <c r="B925" s="57">
        <v>244</v>
      </c>
      <c r="C925" s="36">
        <v>1473</v>
      </c>
      <c r="D925" s="36">
        <v>1473</v>
      </c>
      <c r="E925" s="39">
        <v>20</v>
      </c>
      <c r="F925" s="27">
        <f t="shared" si="33"/>
        <v>100</v>
      </c>
      <c r="G925" s="27">
        <f t="shared" si="34"/>
        <v>7365</v>
      </c>
    </row>
    <row r="926" s="2" customFormat="1" spans="1:7">
      <c r="A926" s="37" t="s">
        <v>702</v>
      </c>
      <c r="B926" s="57">
        <v>21</v>
      </c>
      <c r="C926" s="36">
        <v>21</v>
      </c>
      <c r="D926" s="36">
        <v>21</v>
      </c>
      <c r="E926" s="39">
        <v>43</v>
      </c>
      <c r="F926" s="27">
        <f t="shared" si="33"/>
        <v>100</v>
      </c>
      <c r="G926" s="27">
        <f t="shared" si="34"/>
        <v>48.8372093023256</v>
      </c>
    </row>
    <row r="927" s="2" customFormat="1" spans="1:7">
      <c r="A927" s="37" t="s">
        <v>703</v>
      </c>
      <c r="B927" s="57">
        <v>42</v>
      </c>
      <c r="C927" s="36">
        <v>42</v>
      </c>
      <c r="D927" s="36">
        <v>42</v>
      </c>
      <c r="E927" s="39">
        <v>0</v>
      </c>
      <c r="F927" s="27">
        <f t="shared" si="33"/>
        <v>100</v>
      </c>
      <c r="G927" s="27" t="e">
        <f t="shared" si="34"/>
        <v>#DIV/0!</v>
      </c>
    </row>
    <row r="928" s="2" customFormat="1" spans="1:7">
      <c r="A928" s="37" t="s">
        <v>704</v>
      </c>
      <c r="B928" s="57">
        <v>0</v>
      </c>
      <c r="C928" s="36"/>
      <c r="D928" s="36"/>
      <c r="E928" s="39">
        <v>188</v>
      </c>
      <c r="F928" s="27" t="e">
        <f t="shared" si="33"/>
        <v>#DIV/0!</v>
      </c>
      <c r="G928" s="27">
        <f t="shared" si="34"/>
        <v>0</v>
      </c>
    </row>
    <row r="929" s="2" customFormat="1" spans="1:7">
      <c r="A929" s="37" t="s">
        <v>705</v>
      </c>
      <c r="B929" s="57">
        <v>65</v>
      </c>
      <c r="C929" s="36">
        <v>417</v>
      </c>
      <c r="D929" s="36">
        <v>417</v>
      </c>
      <c r="E929" s="39">
        <v>28</v>
      </c>
      <c r="F929" s="27">
        <f t="shared" si="33"/>
        <v>100</v>
      </c>
      <c r="G929" s="27">
        <f t="shared" si="34"/>
        <v>1489.28571428571</v>
      </c>
    </row>
    <row r="930" s="2" customFormat="1" spans="1:7">
      <c r="A930" s="37" t="s">
        <v>706</v>
      </c>
      <c r="B930" s="57">
        <v>12</v>
      </c>
      <c r="C930" s="36">
        <v>104</v>
      </c>
      <c r="D930" s="36">
        <v>104</v>
      </c>
      <c r="E930" s="39">
        <v>700</v>
      </c>
      <c r="F930" s="27">
        <f t="shared" si="33"/>
        <v>100</v>
      </c>
      <c r="G930" s="27">
        <f t="shared" si="34"/>
        <v>14.8571428571429</v>
      </c>
    </row>
    <row r="931" s="2" customFormat="1" spans="1:7">
      <c r="A931" s="37" t="s">
        <v>707</v>
      </c>
      <c r="B931" s="57">
        <v>0</v>
      </c>
      <c r="C931" s="36">
        <v>563</v>
      </c>
      <c r="D931" s="36">
        <v>563</v>
      </c>
      <c r="E931" s="39">
        <v>0</v>
      </c>
      <c r="F931" s="27">
        <f t="shared" si="33"/>
        <v>100</v>
      </c>
      <c r="G931" s="27" t="e">
        <f t="shared" si="34"/>
        <v>#DIV/0!</v>
      </c>
    </row>
    <row r="932" s="2" customFormat="1" spans="1:7">
      <c r="A932" s="37" t="s">
        <v>708</v>
      </c>
      <c r="B932" s="57">
        <v>0</v>
      </c>
      <c r="C932" s="36"/>
      <c r="D932" s="36"/>
      <c r="E932" s="39">
        <v>0</v>
      </c>
      <c r="F932" s="27" t="e">
        <f t="shared" si="33"/>
        <v>#DIV/0!</v>
      </c>
      <c r="G932" s="27" t="e">
        <f t="shared" si="34"/>
        <v>#DIV/0!</v>
      </c>
    </row>
    <row r="933" s="2" customFormat="1" spans="1:7">
      <c r="A933" s="37" t="s">
        <v>709</v>
      </c>
      <c r="B933" s="57">
        <v>0</v>
      </c>
      <c r="C933" s="36"/>
      <c r="D933" s="36"/>
      <c r="E933" s="39">
        <v>200</v>
      </c>
      <c r="F933" s="27" t="e">
        <f t="shared" si="33"/>
        <v>#DIV/0!</v>
      </c>
      <c r="G933" s="27">
        <f t="shared" si="34"/>
        <v>0</v>
      </c>
    </row>
    <row r="934" s="2" customFormat="1" spans="1:7">
      <c r="A934" s="37" t="s">
        <v>710</v>
      </c>
      <c r="B934" s="57">
        <v>0</v>
      </c>
      <c r="C934" s="36"/>
      <c r="D934" s="36"/>
      <c r="E934" s="39">
        <v>1008</v>
      </c>
      <c r="F934" s="27" t="e">
        <f t="shared" si="33"/>
        <v>#DIV/0!</v>
      </c>
      <c r="G934" s="27">
        <f t="shared" si="34"/>
        <v>0</v>
      </c>
    </row>
    <row r="935" s="2" customFormat="1" spans="1:7">
      <c r="A935" s="37" t="s">
        <v>711</v>
      </c>
      <c r="B935" s="57">
        <v>0</v>
      </c>
      <c r="C935" s="36">
        <v>872</v>
      </c>
      <c r="D935" s="36">
        <v>872</v>
      </c>
      <c r="E935" s="39">
        <v>0</v>
      </c>
      <c r="F935" s="27">
        <f t="shared" si="33"/>
        <v>100</v>
      </c>
      <c r="G935" s="27" t="e">
        <f t="shared" si="34"/>
        <v>#DIV/0!</v>
      </c>
    </row>
    <row r="936" s="2" customFormat="1" spans="1:7">
      <c r="A936" s="37" t="s">
        <v>712</v>
      </c>
      <c r="B936" s="57">
        <v>0</v>
      </c>
      <c r="C936" s="36"/>
      <c r="D936" s="36"/>
      <c r="E936" s="39">
        <v>0</v>
      </c>
      <c r="F936" s="27" t="e">
        <f t="shared" si="33"/>
        <v>#DIV/0!</v>
      </c>
      <c r="G936" s="27" t="e">
        <f t="shared" si="34"/>
        <v>#DIV/0!</v>
      </c>
    </row>
    <row r="937" s="2" customFormat="1" spans="1:7">
      <c r="A937" s="37" t="s">
        <v>688</v>
      </c>
      <c r="B937" s="57">
        <v>0</v>
      </c>
      <c r="C937" s="36"/>
      <c r="D937" s="36"/>
      <c r="E937" s="39">
        <v>0</v>
      </c>
      <c r="F937" s="27" t="e">
        <f t="shared" si="33"/>
        <v>#DIV/0!</v>
      </c>
      <c r="G937" s="27" t="e">
        <f t="shared" si="34"/>
        <v>#DIV/0!</v>
      </c>
    </row>
    <row r="938" s="2" customFormat="1" spans="1:7">
      <c r="A938" s="37" t="s">
        <v>713</v>
      </c>
      <c r="B938" s="57">
        <v>0</v>
      </c>
      <c r="C938" s="36"/>
      <c r="D938" s="36"/>
      <c r="E938" s="39">
        <v>465</v>
      </c>
      <c r="F938" s="27" t="e">
        <f t="shared" si="33"/>
        <v>#DIV/0!</v>
      </c>
      <c r="G938" s="27">
        <f t="shared" si="34"/>
        <v>0</v>
      </c>
    </row>
    <row r="939" s="2" customFormat="1" spans="1:7">
      <c r="A939" s="37" t="s">
        <v>714</v>
      </c>
      <c r="B939" s="57">
        <v>0</v>
      </c>
      <c r="C939" s="36">
        <v>1367</v>
      </c>
      <c r="D939" s="36">
        <v>1367</v>
      </c>
      <c r="E939" s="39">
        <v>0</v>
      </c>
      <c r="F939" s="27">
        <f t="shared" ref="F939:F1002" si="35">D939/C939%</f>
        <v>100</v>
      </c>
      <c r="G939" s="27" t="e">
        <f t="shared" ref="G939:G1002" si="36">D939/E939%</f>
        <v>#DIV/0!</v>
      </c>
    </row>
    <row r="940" s="2" customFormat="1" spans="1:7">
      <c r="A940" s="37" t="s">
        <v>715</v>
      </c>
      <c r="B940" s="57">
        <v>0</v>
      </c>
      <c r="C940" s="36"/>
      <c r="D940" s="36"/>
      <c r="E940" s="39">
        <v>0</v>
      </c>
      <c r="F940" s="27" t="e">
        <f t="shared" si="35"/>
        <v>#DIV/0!</v>
      </c>
      <c r="G940" s="27" t="e">
        <f t="shared" si="36"/>
        <v>#DIV/0!</v>
      </c>
    </row>
    <row r="941" s="2" customFormat="1" spans="1:7">
      <c r="A941" s="37" t="s">
        <v>716</v>
      </c>
      <c r="B941" s="57">
        <v>0</v>
      </c>
      <c r="C941" s="36"/>
      <c r="D941" s="36"/>
      <c r="E941" s="39">
        <v>4616</v>
      </c>
      <c r="F941" s="27" t="e">
        <f t="shared" si="35"/>
        <v>#DIV/0!</v>
      </c>
      <c r="G941" s="27">
        <f t="shared" si="36"/>
        <v>0</v>
      </c>
    </row>
    <row r="942" s="2" customFormat="1" spans="1:7">
      <c r="A942" s="37" t="s">
        <v>717</v>
      </c>
      <c r="B942" s="57">
        <v>2122</v>
      </c>
      <c r="C942" s="36">
        <v>17559</v>
      </c>
      <c r="D942" s="36">
        <v>16459</v>
      </c>
      <c r="E942" s="39">
        <v>58249</v>
      </c>
      <c r="F942" s="27">
        <f t="shared" si="35"/>
        <v>93.7354063443248</v>
      </c>
      <c r="G942" s="27">
        <f t="shared" si="36"/>
        <v>28.2562790777524</v>
      </c>
    </row>
    <row r="943" s="2" customFormat="1" spans="1:7">
      <c r="A943" s="33" t="s">
        <v>718</v>
      </c>
      <c r="B943" s="57">
        <v>48139</v>
      </c>
      <c r="C943" s="36">
        <f>SUM(C944:C953)</f>
        <v>54564</v>
      </c>
      <c r="D943" s="36">
        <f>SUM(D944:D953)</f>
        <v>49912</v>
      </c>
      <c r="E943" s="39">
        <v>318</v>
      </c>
      <c r="F943" s="27">
        <f t="shared" si="35"/>
        <v>91.4742320944212</v>
      </c>
      <c r="G943" s="27">
        <f t="shared" si="36"/>
        <v>15695.5974842767</v>
      </c>
    </row>
    <row r="944" s="2" customFormat="1" spans="1:7">
      <c r="A944" s="37" t="s">
        <v>12</v>
      </c>
      <c r="B944" s="57">
        <v>320</v>
      </c>
      <c r="C944" s="36">
        <v>455</v>
      </c>
      <c r="D944" s="36">
        <v>455</v>
      </c>
      <c r="E944" s="39">
        <v>0</v>
      </c>
      <c r="F944" s="27">
        <f t="shared" si="35"/>
        <v>100</v>
      </c>
      <c r="G944" s="27" t="e">
        <f t="shared" si="36"/>
        <v>#DIV/0!</v>
      </c>
    </row>
    <row r="945" s="2" customFormat="1" spans="1:7">
      <c r="A945" s="37" t="s">
        <v>13</v>
      </c>
      <c r="B945" s="57">
        <v>0</v>
      </c>
      <c r="C945" s="36"/>
      <c r="D945" s="36"/>
      <c r="E945" s="39">
        <v>0</v>
      </c>
      <c r="F945" s="27" t="e">
        <f t="shared" si="35"/>
        <v>#DIV/0!</v>
      </c>
      <c r="G945" s="27" t="e">
        <f t="shared" si="36"/>
        <v>#DIV/0!</v>
      </c>
    </row>
    <row r="946" s="2" customFormat="1" spans="1:7">
      <c r="A946" s="37" t="s">
        <v>14</v>
      </c>
      <c r="B946" s="57">
        <v>0</v>
      </c>
      <c r="C946" s="36"/>
      <c r="D946" s="36"/>
      <c r="E946" s="39">
        <v>15021</v>
      </c>
      <c r="F946" s="27" t="e">
        <f t="shared" si="35"/>
        <v>#DIV/0!</v>
      </c>
      <c r="G946" s="27">
        <f t="shared" si="36"/>
        <v>0</v>
      </c>
    </row>
    <row r="947" s="2" customFormat="1" spans="1:7">
      <c r="A947" s="37" t="s">
        <v>719</v>
      </c>
      <c r="B947" s="57">
        <v>6445</v>
      </c>
      <c r="C947" s="36">
        <v>3789</v>
      </c>
      <c r="D947" s="36">
        <v>3789</v>
      </c>
      <c r="E947" s="39">
        <v>560</v>
      </c>
      <c r="F947" s="27">
        <f t="shared" si="35"/>
        <v>100</v>
      </c>
      <c r="G947" s="27">
        <f t="shared" si="36"/>
        <v>676.607142857143</v>
      </c>
    </row>
    <row r="948" s="2" customFormat="1" spans="1:7">
      <c r="A948" s="37" t="s">
        <v>720</v>
      </c>
      <c r="B948" s="57">
        <v>500</v>
      </c>
      <c r="C948" s="36">
        <v>2057</v>
      </c>
      <c r="D948" s="36">
        <v>2057</v>
      </c>
      <c r="E948" s="39">
        <v>442</v>
      </c>
      <c r="F948" s="27">
        <f t="shared" si="35"/>
        <v>100</v>
      </c>
      <c r="G948" s="27">
        <f t="shared" si="36"/>
        <v>465.384615384615</v>
      </c>
    </row>
    <row r="949" s="2" customFormat="1" spans="1:7">
      <c r="A949" s="37" t="s">
        <v>721</v>
      </c>
      <c r="B949" s="57">
        <v>435</v>
      </c>
      <c r="C949" s="36">
        <v>23</v>
      </c>
      <c r="D949" s="36">
        <v>23</v>
      </c>
      <c r="E949" s="39">
        <v>0</v>
      </c>
      <c r="F949" s="27">
        <f t="shared" si="35"/>
        <v>100</v>
      </c>
      <c r="G949" s="27" t="e">
        <f t="shared" si="36"/>
        <v>#DIV/0!</v>
      </c>
    </row>
    <row r="950" s="2" customFormat="1" spans="1:7">
      <c r="A950" s="37" t="s">
        <v>722</v>
      </c>
      <c r="B950" s="57">
        <v>0</v>
      </c>
      <c r="C950" s="36"/>
      <c r="D950" s="36"/>
      <c r="E950" s="39">
        <v>0</v>
      </c>
      <c r="F950" s="27" t="e">
        <f t="shared" si="35"/>
        <v>#DIV/0!</v>
      </c>
      <c r="G950" s="27" t="e">
        <f t="shared" si="36"/>
        <v>#DIV/0!</v>
      </c>
    </row>
    <row r="951" s="2" customFormat="1" spans="1:7">
      <c r="A951" s="37" t="s">
        <v>723</v>
      </c>
      <c r="B951" s="57">
        <v>0</v>
      </c>
      <c r="C951" s="36"/>
      <c r="D951" s="36"/>
      <c r="E951" s="39">
        <v>253</v>
      </c>
      <c r="F951" s="27" t="e">
        <f t="shared" si="35"/>
        <v>#DIV/0!</v>
      </c>
      <c r="G951" s="27">
        <f t="shared" si="36"/>
        <v>0</v>
      </c>
    </row>
    <row r="952" s="2" customFormat="1" spans="1:7">
      <c r="A952" s="37" t="s">
        <v>21</v>
      </c>
      <c r="B952" s="57">
        <v>252</v>
      </c>
      <c r="C952" s="36">
        <v>270</v>
      </c>
      <c r="D952" s="36">
        <v>270</v>
      </c>
      <c r="E952" s="39">
        <v>41655</v>
      </c>
      <c r="F952" s="27">
        <f t="shared" si="35"/>
        <v>100</v>
      </c>
      <c r="G952" s="27">
        <f t="shared" si="36"/>
        <v>0.648181490817429</v>
      </c>
    </row>
    <row r="953" s="2" customFormat="1" spans="1:7">
      <c r="A953" s="37" t="s">
        <v>724</v>
      </c>
      <c r="B953" s="57">
        <v>40187</v>
      </c>
      <c r="C953" s="36">
        <v>47970</v>
      </c>
      <c r="D953" s="36">
        <v>43318</v>
      </c>
      <c r="E953" s="39">
        <v>18791</v>
      </c>
      <c r="F953" s="27">
        <f t="shared" si="35"/>
        <v>90.3022722534918</v>
      </c>
      <c r="G953" s="27">
        <f t="shared" si="36"/>
        <v>230.525251450162</v>
      </c>
    </row>
    <row r="954" s="2" customFormat="1" spans="1:7">
      <c r="A954" s="33" t="s">
        <v>725</v>
      </c>
      <c r="B954" s="57">
        <v>18517</v>
      </c>
      <c r="C954" s="36">
        <f>SUM(C955:C960)</f>
        <v>19847</v>
      </c>
      <c r="D954" s="36">
        <f>SUM(D955:D960)</f>
        <v>17657</v>
      </c>
      <c r="E954" s="39">
        <v>1486</v>
      </c>
      <c r="F954" s="27">
        <f t="shared" si="35"/>
        <v>88.9655867385499</v>
      </c>
      <c r="G954" s="27">
        <f t="shared" si="36"/>
        <v>1188.22341857335</v>
      </c>
    </row>
    <row r="955" s="2" customFormat="1" spans="1:7">
      <c r="A955" s="37" t="s">
        <v>726</v>
      </c>
      <c r="B955" s="57">
        <v>1500</v>
      </c>
      <c r="C955" s="36">
        <v>891</v>
      </c>
      <c r="D955" s="36">
        <v>891</v>
      </c>
      <c r="E955" s="39">
        <v>0</v>
      </c>
      <c r="F955" s="27">
        <f t="shared" si="35"/>
        <v>100</v>
      </c>
      <c r="G955" s="27" t="e">
        <f t="shared" si="36"/>
        <v>#DIV/0!</v>
      </c>
    </row>
    <row r="956" s="2" customFormat="1" spans="1:7">
      <c r="A956" s="37" t="s">
        <v>727</v>
      </c>
      <c r="B956" s="57">
        <v>0</v>
      </c>
      <c r="C956" s="36"/>
      <c r="D956" s="36"/>
      <c r="E956" s="39">
        <v>14006</v>
      </c>
      <c r="F956" s="27" t="e">
        <f t="shared" si="35"/>
        <v>#DIV/0!</v>
      </c>
      <c r="G956" s="27">
        <f t="shared" si="36"/>
        <v>0</v>
      </c>
    </row>
    <row r="957" s="2" customFormat="1" spans="1:7">
      <c r="A957" s="37" t="s">
        <v>728</v>
      </c>
      <c r="B957" s="57">
        <v>13617</v>
      </c>
      <c r="C957" s="36">
        <v>14793</v>
      </c>
      <c r="D957" s="36">
        <v>13631</v>
      </c>
      <c r="E957" s="39">
        <v>0</v>
      </c>
      <c r="F957" s="27">
        <f t="shared" si="35"/>
        <v>92.1449334144528</v>
      </c>
      <c r="G957" s="27" t="e">
        <f t="shared" si="36"/>
        <v>#DIV/0!</v>
      </c>
    </row>
    <row r="958" s="2" customFormat="1" spans="1:7">
      <c r="A958" s="37" t="s">
        <v>729</v>
      </c>
      <c r="B958" s="57">
        <v>0</v>
      </c>
      <c r="C958" s="36">
        <v>480</v>
      </c>
      <c r="D958" s="36">
        <v>450</v>
      </c>
      <c r="E958" s="39">
        <v>0</v>
      </c>
      <c r="F958" s="27">
        <f t="shared" si="35"/>
        <v>93.75</v>
      </c>
      <c r="G958" s="27" t="e">
        <f t="shared" si="36"/>
        <v>#DIV/0!</v>
      </c>
    </row>
    <row r="959" s="2" customFormat="1" spans="1:7">
      <c r="A959" s="37" t="s">
        <v>730</v>
      </c>
      <c r="B959" s="57">
        <v>0</v>
      </c>
      <c r="C959" s="36"/>
      <c r="D959" s="36"/>
      <c r="E959" s="39">
        <v>3299</v>
      </c>
      <c r="F959" s="27" t="e">
        <f t="shared" si="35"/>
        <v>#DIV/0!</v>
      </c>
      <c r="G959" s="27">
        <f t="shared" si="36"/>
        <v>0</v>
      </c>
    </row>
    <row r="960" s="2" customFormat="1" spans="1:7">
      <c r="A960" s="37" t="s">
        <v>731</v>
      </c>
      <c r="B960" s="57">
        <v>3400</v>
      </c>
      <c r="C960" s="36">
        <v>3683</v>
      </c>
      <c r="D960" s="36">
        <v>2685</v>
      </c>
      <c r="E960" s="39">
        <v>5750</v>
      </c>
      <c r="F960" s="27">
        <f t="shared" si="35"/>
        <v>72.9025251153951</v>
      </c>
      <c r="G960" s="27">
        <f t="shared" si="36"/>
        <v>46.695652173913</v>
      </c>
    </row>
    <row r="961" s="2" customFormat="1" spans="1:7">
      <c r="A961" s="33" t="s">
        <v>732</v>
      </c>
      <c r="B961" s="57">
        <v>5700</v>
      </c>
      <c r="C961" s="36">
        <f>SUM(C962:C966)</f>
        <v>9184</v>
      </c>
      <c r="D961" s="36">
        <f>SUM(D962:D966)</f>
        <v>8275</v>
      </c>
      <c r="E961" s="39">
        <v>0</v>
      </c>
      <c r="F961" s="27">
        <f t="shared" si="35"/>
        <v>90.1023519163763</v>
      </c>
      <c r="G961" s="27" t="e">
        <f t="shared" si="36"/>
        <v>#DIV/0!</v>
      </c>
    </row>
    <row r="962" s="2" customFormat="1" spans="1:7">
      <c r="A962" s="37" t="s">
        <v>733</v>
      </c>
      <c r="B962" s="57">
        <v>0</v>
      </c>
      <c r="C962" s="36"/>
      <c r="D962" s="36"/>
      <c r="E962" s="39">
        <v>5354</v>
      </c>
      <c r="F962" s="27" t="e">
        <f t="shared" si="35"/>
        <v>#DIV/0!</v>
      </c>
      <c r="G962" s="27">
        <f t="shared" si="36"/>
        <v>0</v>
      </c>
    </row>
    <row r="963" s="2" customFormat="1" spans="1:7">
      <c r="A963" s="37" t="s">
        <v>734</v>
      </c>
      <c r="B963" s="57">
        <v>5300</v>
      </c>
      <c r="C963" s="36">
        <v>8955</v>
      </c>
      <c r="D963" s="36">
        <v>8046</v>
      </c>
      <c r="E963" s="39">
        <v>396</v>
      </c>
      <c r="F963" s="27">
        <f t="shared" si="35"/>
        <v>89.8492462311558</v>
      </c>
      <c r="G963" s="27">
        <f t="shared" si="36"/>
        <v>2031.81818181818</v>
      </c>
    </row>
    <row r="964" s="2" customFormat="1" spans="1:7">
      <c r="A964" s="37" t="s">
        <v>735</v>
      </c>
      <c r="B964" s="57">
        <v>400</v>
      </c>
      <c r="C964" s="36">
        <v>229</v>
      </c>
      <c r="D964" s="36">
        <v>229</v>
      </c>
      <c r="E964" s="39">
        <v>0</v>
      </c>
      <c r="F964" s="27">
        <f t="shared" si="35"/>
        <v>100</v>
      </c>
      <c r="G964" s="27" t="e">
        <f t="shared" si="36"/>
        <v>#DIV/0!</v>
      </c>
    </row>
    <row r="965" s="2" customFormat="1" spans="1:7">
      <c r="A965" s="37" t="s">
        <v>736</v>
      </c>
      <c r="B965" s="57">
        <v>0</v>
      </c>
      <c r="C965" s="36"/>
      <c r="D965" s="36"/>
      <c r="E965" s="39">
        <v>0</v>
      </c>
      <c r="F965" s="27" t="e">
        <f t="shared" si="35"/>
        <v>#DIV/0!</v>
      </c>
      <c r="G965" s="27" t="e">
        <f t="shared" si="36"/>
        <v>#DIV/0!</v>
      </c>
    </row>
    <row r="966" s="2" customFormat="1" spans="1:7">
      <c r="A966" s="37" t="s">
        <v>737</v>
      </c>
      <c r="B966" s="57">
        <v>0</v>
      </c>
      <c r="C966" s="36"/>
      <c r="D966" s="36"/>
      <c r="E966" s="39">
        <v>2623</v>
      </c>
      <c r="F966" s="27" t="e">
        <f t="shared" si="35"/>
        <v>#DIV/0!</v>
      </c>
      <c r="G966" s="27">
        <f t="shared" si="36"/>
        <v>0</v>
      </c>
    </row>
    <row r="967" s="2" customFormat="1" spans="1:7">
      <c r="A967" s="33" t="s">
        <v>738</v>
      </c>
      <c r="B967" s="57">
        <v>2600</v>
      </c>
      <c r="C967" s="36">
        <f>SUM(C968:C969)</f>
        <v>1880</v>
      </c>
      <c r="D967" s="36">
        <f>SUM(D968:D969)</f>
        <v>1880</v>
      </c>
      <c r="E967" s="39">
        <v>0</v>
      </c>
      <c r="F967" s="27">
        <f t="shared" si="35"/>
        <v>100</v>
      </c>
      <c r="G967" s="27" t="e">
        <f t="shared" si="36"/>
        <v>#DIV/0!</v>
      </c>
    </row>
    <row r="968" s="2" customFormat="1" spans="1:7">
      <c r="A968" s="37" t="s">
        <v>739</v>
      </c>
      <c r="B968" s="57">
        <v>0</v>
      </c>
      <c r="C968" s="36"/>
      <c r="D968" s="36"/>
      <c r="E968" s="39">
        <v>2623</v>
      </c>
      <c r="F968" s="27" t="e">
        <f t="shared" si="35"/>
        <v>#DIV/0!</v>
      </c>
      <c r="G968" s="27">
        <f t="shared" si="36"/>
        <v>0</v>
      </c>
    </row>
    <row r="969" s="2" customFormat="1" spans="1:7">
      <c r="A969" s="37" t="s">
        <v>740</v>
      </c>
      <c r="B969" s="57">
        <v>2600</v>
      </c>
      <c r="C969" s="36">
        <v>1880</v>
      </c>
      <c r="D969" s="36">
        <v>1880</v>
      </c>
      <c r="E969" s="39">
        <v>9154</v>
      </c>
      <c r="F969" s="27">
        <f t="shared" si="35"/>
        <v>100</v>
      </c>
      <c r="G969" s="27">
        <f t="shared" si="36"/>
        <v>20.5374699584881</v>
      </c>
    </row>
    <row r="970" s="2" customFormat="1" spans="1:7">
      <c r="A970" s="33" t="s">
        <v>741</v>
      </c>
      <c r="B970" s="57">
        <v>6008</v>
      </c>
      <c r="C970" s="36">
        <f>C971+C972</f>
        <v>4163</v>
      </c>
      <c r="D970" s="36">
        <f>D971+D972</f>
        <v>1927</v>
      </c>
      <c r="E970" s="39">
        <v>3</v>
      </c>
      <c r="F970" s="27">
        <f t="shared" si="35"/>
        <v>46.2887340859957</v>
      </c>
      <c r="G970" s="27">
        <f t="shared" si="36"/>
        <v>64233.3333333333</v>
      </c>
    </row>
    <row r="971" s="2" customFormat="1" spans="1:7">
      <c r="A971" s="37" t="s">
        <v>742</v>
      </c>
      <c r="B971" s="57">
        <v>0</v>
      </c>
      <c r="C971" s="36"/>
      <c r="D971" s="36"/>
      <c r="E971" s="39">
        <v>9151</v>
      </c>
      <c r="F971" s="27" t="e">
        <f t="shared" si="35"/>
        <v>#DIV/0!</v>
      </c>
      <c r="G971" s="27">
        <f t="shared" si="36"/>
        <v>0</v>
      </c>
    </row>
    <row r="972" s="2" customFormat="1" spans="1:7">
      <c r="A972" s="37" t="s">
        <v>743</v>
      </c>
      <c r="B972" s="57">
        <v>6008</v>
      </c>
      <c r="C972" s="36">
        <v>4163</v>
      </c>
      <c r="D972" s="36">
        <v>1927</v>
      </c>
      <c r="E972" s="39">
        <v>61489</v>
      </c>
      <c r="F972" s="27">
        <f t="shared" si="35"/>
        <v>46.2887340859957</v>
      </c>
      <c r="G972" s="27">
        <f t="shared" si="36"/>
        <v>3.13389386719576</v>
      </c>
    </row>
    <row r="973" s="4" customFormat="1" spans="1:7">
      <c r="A973" s="43" t="s">
        <v>744</v>
      </c>
      <c r="B973" s="59">
        <v>35242</v>
      </c>
      <c r="C973" s="45">
        <f>SUM(C974,C995,C1005,C1015,C1022)</f>
        <v>77666</v>
      </c>
      <c r="D973" s="45">
        <f>SUM(D974,D995,D1005,D1015,D1022)</f>
        <v>74402</v>
      </c>
      <c r="E973" s="46">
        <v>59778</v>
      </c>
      <c r="F973" s="47">
        <f t="shared" si="35"/>
        <v>95.7973888187881</v>
      </c>
      <c r="G973" s="47">
        <f t="shared" si="36"/>
        <v>124.463849576767</v>
      </c>
    </row>
    <row r="974" s="2" customFormat="1" spans="1:7">
      <c r="A974" s="33" t="s">
        <v>745</v>
      </c>
      <c r="B974" s="57">
        <v>35142</v>
      </c>
      <c r="C974" s="36">
        <f>SUM(C975:C994)</f>
        <v>74088</v>
      </c>
      <c r="D974" s="36">
        <f>SUM(D975:D994)</f>
        <v>70824</v>
      </c>
      <c r="E974" s="39">
        <v>2035</v>
      </c>
      <c r="F974" s="27">
        <f t="shared" si="35"/>
        <v>95.5944282474895</v>
      </c>
      <c r="G974" s="27">
        <f t="shared" si="36"/>
        <v>3480.29484029484</v>
      </c>
    </row>
    <row r="975" s="2" customFormat="1" spans="1:7">
      <c r="A975" s="37" t="s">
        <v>12</v>
      </c>
      <c r="B975" s="57">
        <v>1789</v>
      </c>
      <c r="C975" s="36">
        <v>1870</v>
      </c>
      <c r="D975" s="36">
        <v>1870</v>
      </c>
      <c r="E975" s="39">
        <v>0</v>
      </c>
      <c r="F975" s="27">
        <f t="shared" si="35"/>
        <v>100</v>
      </c>
      <c r="G975" s="27" t="e">
        <f t="shared" si="36"/>
        <v>#DIV/0!</v>
      </c>
    </row>
    <row r="976" s="2" customFormat="1" spans="1:7">
      <c r="A976" s="37" t="s">
        <v>13</v>
      </c>
      <c r="B976" s="57">
        <v>0</v>
      </c>
      <c r="C976" s="36"/>
      <c r="D976" s="36"/>
      <c r="E976" s="39">
        <v>0</v>
      </c>
      <c r="F976" s="27" t="e">
        <f t="shared" si="35"/>
        <v>#DIV/0!</v>
      </c>
      <c r="G976" s="27" t="e">
        <f t="shared" si="36"/>
        <v>#DIV/0!</v>
      </c>
    </row>
    <row r="977" s="2" customFormat="1" spans="1:7">
      <c r="A977" s="37" t="s">
        <v>14</v>
      </c>
      <c r="B977" s="57">
        <v>0</v>
      </c>
      <c r="C977" s="36"/>
      <c r="D977" s="36"/>
      <c r="E977" s="39">
        <v>15393</v>
      </c>
      <c r="F977" s="27" t="e">
        <f t="shared" si="35"/>
        <v>#DIV/0!</v>
      </c>
      <c r="G977" s="27">
        <f t="shared" si="36"/>
        <v>0</v>
      </c>
    </row>
    <row r="978" s="2" customFormat="1" spans="1:7">
      <c r="A978" s="37" t="s">
        <v>746</v>
      </c>
      <c r="B978" s="57">
        <v>0</v>
      </c>
      <c r="C978" s="36">
        <v>48613</v>
      </c>
      <c r="D978" s="36">
        <v>48613</v>
      </c>
      <c r="E978" s="39">
        <v>6154</v>
      </c>
      <c r="F978" s="27">
        <f t="shared" si="35"/>
        <v>100</v>
      </c>
      <c r="G978" s="27">
        <f t="shared" si="36"/>
        <v>789.941501462463</v>
      </c>
    </row>
    <row r="979" s="2" customFormat="1" spans="1:7">
      <c r="A979" s="37" t="s">
        <v>747</v>
      </c>
      <c r="B979" s="57"/>
      <c r="C979" s="36">
        <v>9131</v>
      </c>
      <c r="D979" s="36">
        <v>9131</v>
      </c>
      <c r="E979" s="39">
        <v>70</v>
      </c>
      <c r="F979" s="27">
        <f t="shared" si="35"/>
        <v>100</v>
      </c>
      <c r="G979" s="27">
        <f t="shared" si="36"/>
        <v>13044.2857142857</v>
      </c>
    </row>
    <row r="980" s="2" customFormat="1" spans="1:7">
      <c r="A980" s="37" t="s">
        <v>748</v>
      </c>
      <c r="B980" s="57">
        <v>60</v>
      </c>
      <c r="C980" s="36"/>
      <c r="D980" s="36"/>
      <c r="E980" s="39">
        <v>90</v>
      </c>
      <c r="F980" s="27" t="e">
        <f t="shared" si="35"/>
        <v>#DIV/0!</v>
      </c>
      <c r="G980" s="27">
        <f t="shared" si="36"/>
        <v>0</v>
      </c>
    </row>
    <row r="981" s="2" customFormat="1" spans="1:7">
      <c r="A981" s="37" t="s">
        <v>749</v>
      </c>
      <c r="B981" s="57">
        <v>80</v>
      </c>
      <c r="C981" s="36">
        <v>72</v>
      </c>
      <c r="D981" s="36">
        <v>72</v>
      </c>
      <c r="E981" s="39">
        <v>0</v>
      </c>
      <c r="F981" s="27">
        <f t="shared" si="35"/>
        <v>100</v>
      </c>
      <c r="G981" s="27" t="e">
        <f t="shared" si="36"/>
        <v>#DIV/0!</v>
      </c>
    </row>
    <row r="982" s="2" customFormat="1" spans="1:7">
      <c r="A982" s="37" t="s">
        <v>750</v>
      </c>
      <c r="B982" s="57">
        <v>0</v>
      </c>
      <c r="C982" s="36">
        <v>177</v>
      </c>
      <c r="D982" s="36">
        <v>177</v>
      </c>
      <c r="E982" s="39">
        <v>428</v>
      </c>
      <c r="F982" s="27">
        <f t="shared" si="35"/>
        <v>100</v>
      </c>
      <c r="G982" s="27">
        <f t="shared" si="36"/>
        <v>41.3551401869159</v>
      </c>
    </row>
    <row r="983" s="2" customFormat="1" spans="1:7">
      <c r="A983" s="37" t="s">
        <v>751</v>
      </c>
      <c r="B983" s="57">
        <v>427</v>
      </c>
      <c r="C983" s="36"/>
      <c r="D983" s="36"/>
      <c r="E983" s="39">
        <v>0</v>
      </c>
      <c r="F983" s="27" t="e">
        <f t="shared" si="35"/>
        <v>#DIV/0!</v>
      </c>
      <c r="G983" s="27" t="e">
        <f t="shared" si="36"/>
        <v>#DIV/0!</v>
      </c>
    </row>
    <row r="984" s="2" customFormat="1" spans="1:7">
      <c r="A984" s="37" t="s">
        <v>752</v>
      </c>
      <c r="B984" s="57">
        <v>0</v>
      </c>
      <c r="C984" s="36"/>
      <c r="D984" s="36"/>
      <c r="E984" s="39">
        <v>0</v>
      </c>
      <c r="F984" s="27" t="e">
        <f t="shared" si="35"/>
        <v>#DIV/0!</v>
      </c>
      <c r="G984" s="27" t="e">
        <f t="shared" si="36"/>
        <v>#DIV/0!</v>
      </c>
    </row>
    <row r="985" s="2" customFormat="1" spans="1:7">
      <c r="A985" s="37" t="s">
        <v>753</v>
      </c>
      <c r="B985" s="57">
        <v>0</v>
      </c>
      <c r="C985" s="36"/>
      <c r="D985" s="36"/>
      <c r="E985" s="39">
        <v>0</v>
      </c>
      <c r="F985" s="27" t="e">
        <f t="shared" si="35"/>
        <v>#DIV/0!</v>
      </c>
      <c r="G985" s="27" t="e">
        <f t="shared" si="36"/>
        <v>#DIV/0!</v>
      </c>
    </row>
    <row r="986" s="2" customFormat="1" spans="1:7">
      <c r="A986" s="37" t="s">
        <v>754</v>
      </c>
      <c r="B986" s="57">
        <v>0</v>
      </c>
      <c r="C986" s="36"/>
      <c r="D986" s="36"/>
      <c r="E986" s="39">
        <v>0</v>
      </c>
      <c r="F986" s="27" t="e">
        <f t="shared" si="35"/>
        <v>#DIV/0!</v>
      </c>
      <c r="G986" s="27" t="e">
        <f t="shared" si="36"/>
        <v>#DIV/0!</v>
      </c>
    </row>
    <row r="987" s="2" customFormat="1" spans="1:7">
      <c r="A987" s="37" t="s">
        <v>755</v>
      </c>
      <c r="B987" s="57">
        <v>0</v>
      </c>
      <c r="C987" s="36"/>
      <c r="D987" s="36"/>
      <c r="E987" s="39">
        <v>0</v>
      </c>
      <c r="F987" s="27" t="e">
        <f t="shared" si="35"/>
        <v>#DIV/0!</v>
      </c>
      <c r="G987" s="27" t="e">
        <f t="shared" si="36"/>
        <v>#DIV/0!</v>
      </c>
    </row>
    <row r="988" s="2" customFormat="1" spans="1:7">
      <c r="A988" s="37" t="s">
        <v>756</v>
      </c>
      <c r="B988" s="57">
        <v>0</v>
      </c>
      <c r="C988" s="36"/>
      <c r="D988" s="36"/>
      <c r="E988" s="39">
        <v>0</v>
      </c>
      <c r="F988" s="27" t="e">
        <f t="shared" si="35"/>
        <v>#DIV/0!</v>
      </c>
      <c r="G988" s="27" t="e">
        <f t="shared" si="36"/>
        <v>#DIV/0!</v>
      </c>
    </row>
    <row r="989" s="2" customFormat="1" spans="1:7">
      <c r="A989" s="37" t="s">
        <v>757</v>
      </c>
      <c r="B989" s="57">
        <v>0</v>
      </c>
      <c r="C989" s="36"/>
      <c r="D989" s="36"/>
      <c r="E989" s="39">
        <v>0</v>
      </c>
      <c r="F989" s="27" t="e">
        <f t="shared" si="35"/>
        <v>#DIV/0!</v>
      </c>
      <c r="G989" s="27" t="e">
        <f t="shared" si="36"/>
        <v>#DIV/0!</v>
      </c>
    </row>
    <row r="990" s="2" customFormat="1" spans="1:7">
      <c r="A990" s="37" t="s">
        <v>758</v>
      </c>
      <c r="B990" s="57">
        <v>0</v>
      </c>
      <c r="C990" s="36">
        <v>30</v>
      </c>
      <c r="D990" s="36">
        <v>30</v>
      </c>
      <c r="E990" s="39">
        <v>0</v>
      </c>
      <c r="F990" s="27">
        <f t="shared" si="35"/>
        <v>100</v>
      </c>
      <c r="G990" s="27" t="e">
        <f t="shared" si="36"/>
        <v>#DIV/0!</v>
      </c>
    </row>
    <row r="991" s="2" customFormat="1" spans="1:7">
      <c r="A991" s="37" t="s">
        <v>759</v>
      </c>
      <c r="B991" s="57">
        <v>0</v>
      </c>
      <c r="C991" s="36"/>
      <c r="D991" s="36"/>
      <c r="E991" s="39">
        <v>0</v>
      </c>
      <c r="F991" s="27" t="e">
        <f t="shared" si="35"/>
        <v>#DIV/0!</v>
      </c>
      <c r="G991" s="27" t="e">
        <f t="shared" si="36"/>
        <v>#DIV/0!</v>
      </c>
    </row>
    <row r="992" s="2" customFormat="1" spans="1:7">
      <c r="A992" s="37" t="s">
        <v>760</v>
      </c>
      <c r="B992" s="57">
        <v>0</v>
      </c>
      <c r="C992" s="36"/>
      <c r="D992" s="36"/>
      <c r="E992" s="39">
        <v>0</v>
      </c>
      <c r="F992" s="27" t="e">
        <f t="shared" si="35"/>
        <v>#DIV/0!</v>
      </c>
      <c r="G992" s="27" t="e">
        <f t="shared" si="36"/>
        <v>#DIV/0!</v>
      </c>
    </row>
    <row r="993" s="2" customFormat="1" spans="1:7">
      <c r="A993" s="37" t="s">
        <v>761</v>
      </c>
      <c r="B993" s="57">
        <v>0</v>
      </c>
      <c r="C993" s="36"/>
      <c r="D993" s="36"/>
      <c r="E993" s="39">
        <v>0</v>
      </c>
      <c r="F993" s="27" t="e">
        <f t="shared" si="35"/>
        <v>#DIV/0!</v>
      </c>
      <c r="G993" s="27" t="e">
        <f t="shared" si="36"/>
        <v>#DIV/0!</v>
      </c>
    </row>
    <row r="994" s="2" customFormat="1" spans="1:7">
      <c r="A994" s="37" t="s">
        <v>762</v>
      </c>
      <c r="B994" s="57">
        <v>32786</v>
      </c>
      <c r="C994" s="36">
        <v>14195</v>
      </c>
      <c r="D994" s="36">
        <v>10931</v>
      </c>
      <c r="E994" s="39">
        <v>35608</v>
      </c>
      <c r="F994" s="27">
        <f t="shared" si="35"/>
        <v>77.0059880239521</v>
      </c>
      <c r="G994" s="27">
        <f t="shared" si="36"/>
        <v>30.6981577173669</v>
      </c>
    </row>
    <row r="995" s="2" customFormat="1" spans="1:7">
      <c r="A995" s="33" t="s">
        <v>763</v>
      </c>
      <c r="B995" s="57">
        <v>0</v>
      </c>
      <c r="C995" s="36">
        <f>SUM(C996:C1004)</f>
        <v>2667</v>
      </c>
      <c r="D995" s="36">
        <f>SUM(D996:D1004)</f>
        <v>2667</v>
      </c>
      <c r="E995" s="39">
        <v>0</v>
      </c>
      <c r="F995" s="27">
        <f t="shared" si="35"/>
        <v>100</v>
      </c>
      <c r="G995" s="27" t="e">
        <f t="shared" si="36"/>
        <v>#DIV/0!</v>
      </c>
    </row>
    <row r="996" s="2" customFormat="1" spans="1:7">
      <c r="A996" s="37" t="s">
        <v>12</v>
      </c>
      <c r="B996" s="57">
        <v>0</v>
      </c>
      <c r="C996" s="36"/>
      <c r="D996" s="36"/>
      <c r="E996" s="39">
        <v>0</v>
      </c>
      <c r="F996" s="27" t="e">
        <f t="shared" si="35"/>
        <v>#DIV/0!</v>
      </c>
      <c r="G996" s="27" t="e">
        <f t="shared" si="36"/>
        <v>#DIV/0!</v>
      </c>
    </row>
    <row r="997" s="2" customFormat="1" spans="1:7">
      <c r="A997" s="37" t="s">
        <v>13</v>
      </c>
      <c r="B997" s="57">
        <v>0</v>
      </c>
      <c r="C997" s="36"/>
      <c r="D997" s="36"/>
      <c r="E997" s="39">
        <v>0</v>
      </c>
      <c r="F997" s="27" t="e">
        <f t="shared" si="35"/>
        <v>#DIV/0!</v>
      </c>
      <c r="G997" s="27" t="e">
        <f t="shared" si="36"/>
        <v>#DIV/0!</v>
      </c>
    </row>
    <row r="998" s="2" customFormat="1" spans="1:7">
      <c r="A998" s="37" t="s">
        <v>14</v>
      </c>
      <c r="B998" s="57">
        <v>0</v>
      </c>
      <c r="C998" s="36"/>
      <c r="D998" s="36"/>
      <c r="E998" s="39">
        <v>0</v>
      </c>
      <c r="F998" s="27" t="e">
        <f t="shared" si="35"/>
        <v>#DIV/0!</v>
      </c>
      <c r="G998" s="27" t="e">
        <f t="shared" si="36"/>
        <v>#DIV/0!</v>
      </c>
    </row>
    <row r="999" s="2" customFormat="1" spans="1:7">
      <c r="A999" s="37" t="s">
        <v>764</v>
      </c>
      <c r="B999" s="57">
        <v>0</v>
      </c>
      <c r="C999" s="36"/>
      <c r="D999" s="36"/>
      <c r="E999" s="39">
        <v>0</v>
      </c>
      <c r="F999" s="27" t="e">
        <f t="shared" si="35"/>
        <v>#DIV/0!</v>
      </c>
      <c r="G999" s="27" t="e">
        <f t="shared" si="36"/>
        <v>#DIV/0!</v>
      </c>
    </row>
    <row r="1000" s="2" customFormat="1" spans="1:7">
      <c r="A1000" s="37" t="s">
        <v>765</v>
      </c>
      <c r="B1000" s="57">
        <v>0</v>
      </c>
      <c r="C1000" s="36"/>
      <c r="D1000" s="36"/>
      <c r="E1000" s="39">
        <v>0</v>
      </c>
      <c r="F1000" s="27" t="e">
        <f t="shared" si="35"/>
        <v>#DIV/0!</v>
      </c>
      <c r="G1000" s="27" t="e">
        <f t="shared" si="36"/>
        <v>#DIV/0!</v>
      </c>
    </row>
    <row r="1001" s="2" customFormat="1" spans="1:7">
      <c r="A1001" s="37" t="s">
        <v>766</v>
      </c>
      <c r="B1001" s="57">
        <v>0</v>
      </c>
      <c r="C1001" s="36"/>
      <c r="D1001" s="36"/>
      <c r="E1001" s="39">
        <v>0</v>
      </c>
      <c r="F1001" s="27" t="e">
        <f t="shared" si="35"/>
        <v>#DIV/0!</v>
      </c>
      <c r="G1001" s="27" t="e">
        <f t="shared" si="36"/>
        <v>#DIV/0!</v>
      </c>
    </row>
    <row r="1002" s="2" customFormat="1" spans="1:7">
      <c r="A1002" s="37" t="s">
        <v>767</v>
      </c>
      <c r="B1002" s="57">
        <v>0</v>
      </c>
      <c r="C1002" s="36"/>
      <c r="D1002" s="36"/>
      <c r="E1002" s="39">
        <v>0</v>
      </c>
      <c r="F1002" s="27" t="e">
        <f t="shared" si="35"/>
        <v>#DIV/0!</v>
      </c>
      <c r="G1002" s="27" t="e">
        <f t="shared" si="36"/>
        <v>#DIV/0!</v>
      </c>
    </row>
    <row r="1003" s="2" customFormat="1" spans="1:7">
      <c r="A1003" s="37" t="s">
        <v>768</v>
      </c>
      <c r="B1003" s="57">
        <v>0</v>
      </c>
      <c r="C1003" s="36"/>
      <c r="D1003" s="36"/>
      <c r="E1003" s="39">
        <v>0</v>
      </c>
      <c r="F1003" s="27" t="e">
        <f t="shared" ref="F1003:F1066" si="37">D1003/C1003%</f>
        <v>#DIV/0!</v>
      </c>
      <c r="G1003" s="27" t="e">
        <f t="shared" ref="G1003:G1066" si="38">D1003/E1003%</f>
        <v>#DIV/0!</v>
      </c>
    </row>
    <row r="1004" s="2" customFormat="1" spans="1:7">
      <c r="A1004" s="37" t="s">
        <v>769</v>
      </c>
      <c r="B1004" s="57">
        <v>0</v>
      </c>
      <c r="C1004" s="36">
        <v>2667</v>
      </c>
      <c r="D1004" s="36">
        <v>2667</v>
      </c>
      <c r="E1004" s="39">
        <v>0</v>
      </c>
      <c r="F1004" s="27">
        <f t="shared" si="37"/>
        <v>100</v>
      </c>
      <c r="G1004" s="27" t="e">
        <f t="shared" si="38"/>
        <v>#DIV/0!</v>
      </c>
    </row>
    <row r="1005" s="2" customFormat="1" spans="1:7">
      <c r="A1005" s="33" t="s">
        <v>770</v>
      </c>
      <c r="B1005" s="57">
        <v>0</v>
      </c>
      <c r="C1005" s="36">
        <f>SUM(C1006:C1014)</f>
        <v>0</v>
      </c>
      <c r="D1005" s="36">
        <f>SUM(D1006:D1014)</f>
        <v>0</v>
      </c>
      <c r="E1005" s="39">
        <v>0</v>
      </c>
      <c r="F1005" s="27" t="e">
        <f t="shared" si="37"/>
        <v>#DIV/0!</v>
      </c>
      <c r="G1005" s="27" t="e">
        <f t="shared" si="38"/>
        <v>#DIV/0!</v>
      </c>
    </row>
    <row r="1006" s="2" customFormat="1" spans="1:7">
      <c r="A1006" s="37" t="s">
        <v>12</v>
      </c>
      <c r="B1006" s="57">
        <v>0</v>
      </c>
      <c r="C1006" s="36"/>
      <c r="D1006" s="36"/>
      <c r="E1006" s="39">
        <v>0</v>
      </c>
      <c r="F1006" s="27" t="e">
        <f t="shared" si="37"/>
        <v>#DIV/0!</v>
      </c>
      <c r="G1006" s="27" t="e">
        <f t="shared" si="38"/>
        <v>#DIV/0!</v>
      </c>
    </row>
    <row r="1007" s="2" customFormat="1" spans="1:7">
      <c r="A1007" s="37" t="s">
        <v>13</v>
      </c>
      <c r="B1007" s="57">
        <v>0</v>
      </c>
      <c r="C1007" s="36"/>
      <c r="D1007" s="36"/>
      <c r="E1007" s="39">
        <v>0</v>
      </c>
      <c r="F1007" s="27" t="e">
        <f t="shared" si="37"/>
        <v>#DIV/0!</v>
      </c>
      <c r="G1007" s="27" t="e">
        <f t="shared" si="38"/>
        <v>#DIV/0!</v>
      </c>
    </row>
    <row r="1008" s="2" customFormat="1" spans="1:7">
      <c r="A1008" s="37" t="s">
        <v>14</v>
      </c>
      <c r="B1008" s="57">
        <v>0</v>
      </c>
      <c r="C1008" s="36"/>
      <c r="D1008" s="36"/>
      <c r="E1008" s="39">
        <v>0</v>
      </c>
      <c r="F1008" s="27" t="e">
        <f t="shared" si="37"/>
        <v>#DIV/0!</v>
      </c>
      <c r="G1008" s="27" t="e">
        <f t="shared" si="38"/>
        <v>#DIV/0!</v>
      </c>
    </row>
    <row r="1009" s="2" customFormat="1" spans="1:7">
      <c r="A1009" s="37" t="s">
        <v>771</v>
      </c>
      <c r="B1009" s="57">
        <v>0</v>
      </c>
      <c r="C1009" s="36"/>
      <c r="D1009" s="36"/>
      <c r="E1009" s="39">
        <v>0</v>
      </c>
      <c r="F1009" s="27" t="e">
        <f t="shared" si="37"/>
        <v>#DIV/0!</v>
      </c>
      <c r="G1009" s="27" t="e">
        <f t="shared" si="38"/>
        <v>#DIV/0!</v>
      </c>
    </row>
    <row r="1010" s="2" customFormat="1" spans="1:7">
      <c r="A1010" s="37" t="s">
        <v>772</v>
      </c>
      <c r="B1010" s="57">
        <v>0</v>
      </c>
      <c r="C1010" s="36"/>
      <c r="D1010" s="36"/>
      <c r="E1010" s="39">
        <v>0</v>
      </c>
      <c r="F1010" s="27" t="e">
        <f t="shared" si="37"/>
        <v>#DIV/0!</v>
      </c>
      <c r="G1010" s="27" t="e">
        <f t="shared" si="38"/>
        <v>#DIV/0!</v>
      </c>
    </row>
    <row r="1011" s="2" customFormat="1" spans="1:7">
      <c r="A1011" s="37" t="s">
        <v>773</v>
      </c>
      <c r="B1011" s="57">
        <v>0</v>
      </c>
      <c r="C1011" s="36"/>
      <c r="D1011" s="36"/>
      <c r="E1011" s="39">
        <v>0</v>
      </c>
      <c r="F1011" s="27" t="e">
        <f t="shared" si="37"/>
        <v>#DIV/0!</v>
      </c>
      <c r="G1011" s="27" t="e">
        <f t="shared" si="38"/>
        <v>#DIV/0!</v>
      </c>
    </row>
    <row r="1012" s="2" customFormat="1" spans="1:7">
      <c r="A1012" s="37" t="s">
        <v>774</v>
      </c>
      <c r="B1012" s="57">
        <v>0</v>
      </c>
      <c r="C1012" s="36"/>
      <c r="D1012" s="36"/>
      <c r="E1012" s="39">
        <v>0</v>
      </c>
      <c r="F1012" s="27" t="e">
        <f t="shared" si="37"/>
        <v>#DIV/0!</v>
      </c>
      <c r="G1012" s="27" t="e">
        <f t="shared" si="38"/>
        <v>#DIV/0!</v>
      </c>
    </row>
    <row r="1013" s="2" customFormat="1" spans="1:7">
      <c r="A1013" s="37" t="s">
        <v>775</v>
      </c>
      <c r="B1013" s="57">
        <v>0</v>
      </c>
      <c r="C1013" s="36"/>
      <c r="D1013" s="36"/>
      <c r="E1013" s="39">
        <v>0</v>
      </c>
      <c r="F1013" s="27" t="e">
        <f t="shared" si="37"/>
        <v>#DIV/0!</v>
      </c>
      <c r="G1013" s="27" t="e">
        <f t="shared" si="38"/>
        <v>#DIV/0!</v>
      </c>
    </row>
    <row r="1014" s="2" customFormat="1" spans="1:7">
      <c r="A1014" s="37" t="s">
        <v>776</v>
      </c>
      <c r="B1014" s="57">
        <v>0</v>
      </c>
      <c r="C1014" s="36"/>
      <c r="D1014" s="36"/>
      <c r="E1014" s="39">
        <v>0</v>
      </c>
      <c r="F1014" s="27" t="e">
        <f t="shared" si="37"/>
        <v>#DIV/0!</v>
      </c>
      <c r="G1014" s="27" t="e">
        <f t="shared" si="38"/>
        <v>#DIV/0!</v>
      </c>
    </row>
    <row r="1015" s="2" customFormat="1" spans="1:7">
      <c r="A1015" s="33" t="s">
        <v>777</v>
      </c>
      <c r="B1015" s="57">
        <v>0</v>
      </c>
      <c r="C1015" s="36">
        <f>SUM(C1016:C1021)</f>
        <v>0</v>
      </c>
      <c r="D1015" s="36">
        <f>SUM(D1016:D1021)</f>
        <v>0</v>
      </c>
      <c r="E1015" s="39">
        <v>0</v>
      </c>
      <c r="F1015" s="27" t="e">
        <f t="shared" si="37"/>
        <v>#DIV/0!</v>
      </c>
      <c r="G1015" s="27" t="e">
        <f t="shared" si="38"/>
        <v>#DIV/0!</v>
      </c>
    </row>
    <row r="1016" s="2" customFormat="1" spans="1:7">
      <c r="A1016" s="37" t="s">
        <v>12</v>
      </c>
      <c r="B1016" s="57">
        <v>0</v>
      </c>
      <c r="C1016" s="36"/>
      <c r="D1016" s="36"/>
      <c r="E1016" s="39">
        <v>0</v>
      </c>
      <c r="F1016" s="27" t="e">
        <f t="shared" si="37"/>
        <v>#DIV/0!</v>
      </c>
      <c r="G1016" s="27" t="e">
        <f t="shared" si="38"/>
        <v>#DIV/0!</v>
      </c>
    </row>
    <row r="1017" s="2" customFormat="1" spans="1:7">
      <c r="A1017" s="37" t="s">
        <v>13</v>
      </c>
      <c r="B1017" s="57">
        <v>0</v>
      </c>
      <c r="C1017" s="36"/>
      <c r="D1017" s="36"/>
      <c r="E1017" s="39">
        <v>0</v>
      </c>
      <c r="F1017" s="27" t="e">
        <f t="shared" si="37"/>
        <v>#DIV/0!</v>
      </c>
      <c r="G1017" s="27" t="e">
        <f t="shared" si="38"/>
        <v>#DIV/0!</v>
      </c>
    </row>
    <row r="1018" s="2" customFormat="1" spans="1:7">
      <c r="A1018" s="37" t="s">
        <v>14</v>
      </c>
      <c r="B1018" s="57">
        <v>0</v>
      </c>
      <c r="C1018" s="36"/>
      <c r="D1018" s="36"/>
      <c r="E1018" s="39">
        <v>0</v>
      </c>
      <c r="F1018" s="27" t="e">
        <f t="shared" si="37"/>
        <v>#DIV/0!</v>
      </c>
      <c r="G1018" s="27" t="e">
        <f t="shared" si="38"/>
        <v>#DIV/0!</v>
      </c>
    </row>
    <row r="1019" s="2" customFormat="1" spans="1:7">
      <c r="A1019" s="37" t="s">
        <v>768</v>
      </c>
      <c r="B1019" s="57">
        <v>0</v>
      </c>
      <c r="C1019" s="36"/>
      <c r="D1019" s="36"/>
      <c r="E1019" s="39">
        <v>0</v>
      </c>
      <c r="F1019" s="27" t="e">
        <f t="shared" si="37"/>
        <v>#DIV/0!</v>
      </c>
      <c r="G1019" s="27" t="e">
        <f t="shared" si="38"/>
        <v>#DIV/0!</v>
      </c>
    </row>
    <row r="1020" s="2" customFormat="1" spans="1:7">
      <c r="A1020" s="37" t="s">
        <v>778</v>
      </c>
      <c r="B1020" s="57">
        <v>0</v>
      </c>
      <c r="C1020" s="36"/>
      <c r="D1020" s="36"/>
      <c r="E1020" s="39">
        <v>0</v>
      </c>
      <c r="F1020" s="27" t="e">
        <f t="shared" si="37"/>
        <v>#DIV/0!</v>
      </c>
      <c r="G1020" s="27" t="e">
        <f t="shared" si="38"/>
        <v>#DIV/0!</v>
      </c>
    </row>
    <row r="1021" s="2" customFormat="1" spans="1:7">
      <c r="A1021" s="37" t="s">
        <v>779</v>
      </c>
      <c r="B1021" s="57">
        <v>0</v>
      </c>
      <c r="C1021" s="36"/>
      <c r="D1021" s="36"/>
      <c r="E1021" s="39">
        <v>0</v>
      </c>
      <c r="F1021" s="27" t="e">
        <f t="shared" si="37"/>
        <v>#DIV/0!</v>
      </c>
      <c r="G1021" s="27" t="e">
        <f t="shared" si="38"/>
        <v>#DIV/0!</v>
      </c>
    </row>
    <row r="1022" s="2" customFormat="1" spans="1:7">
      <c r="A1022" s="33" t="s">
        <v>780</v>
      </c>
      <c r="B1022" s="57">
        <v>100</v>
      </c>
      <c r="C1022" s="36">
        <f>SUM(C1023:C1024)</f>
        <v>911</v>
      </c>
      <c r="D1022" s="36">
        <f>SUM(D1023:D1024)</f>
        <v>911</v>
      </c>
      <c r="E1022" s="39">
        <v>1100</v>
      </c>
      <c r="F1022" s="27">
        <f t="shared" si="37"/>
        <v>100</v>
      </c>
      <c r="G1022" s="27">
        <f t="shared" si="38"/>
        <v>82.8181818181818</v>
      </c>
    </row>
    <row r="1023" s="2" customFormat="1" spans="1:7">
      <c r="A1023" s="37" t="s">
        <v>781</v>
      </c>
      <c r="B1023" s="57">
        <v>100</v>
      </c>
      <c r="C1023" s="36">
        <v>900</v>
      </c>
      <c r="D1023" s="36">
        <v>900</v>
      </c>
      <c r="E1023" s="39">
        <v>100</v>
      </c>
      <c r="F1023" s="27">
        <f t="shared" si="37"/>
        <v>100</v>
      </c>
      <c r="G1023" s="27">
        <f t="shared" si="38"/>
        <v>900</v>
      </c>
    </row>
    <row r="1024" s="2" customFormat="1" spans="1:7">
      <c r="A1024" s="37" t="s">
        <v>782</v>
      </c>
      <c r="B1024" s="57"/>
      <c r="C1024" s="36">
        <v>11</v>
      </c>
      <c r="D1024" s="36">
        <v>11</v>
      </c>
      <c r="E1024" s="39">
        <v>1000</v>
      </c>
      <c r="F1024" s="27">
        <f t="shared" si="37"/>
        <v>100</v>
      </c>
      <c r="G1024" s="27">
        <f t="shared" si="38"/>
        <v>1.1</v>
      </c>
    </row>
    <row r="1025" s="4" customFormat="1" spans="1:7">
      <c r="A1025" s="43" t="s">
        <v>783</v>
      </c>
      <c r="B1025" s="59">
        <v>24028</v>
      </c>
      <c r="C1025" s="45">
        <f>SUM(C1026,C1036,C1052,C1057,C1068,C1075,C1083)</f>
        <v>129414</v>
      </c>
      <c r="D1025" s="45">
        <f>SUM(D1026,D1036,D1052,D1057,D1068,D1075,D1083)</f>
        <v>121132</v>
      </c>
      <c r="E1025" s="46">
        <v>64824</v>
      </c>
      <c r="F1025" s="47">
        <f t="shared" si="37"/>
        <v>93.6003832661072</v>
      </c>
      <c r="G1025" s="47">
        <f t="shared" si="38"/>
        <v>186.862890287548</v>
      </c>
    </row>
    <row r="1026" s="2" customFormat="1" spans="1:7">
      <c r="A1026" s="33" t="s">
        <v>784</v>
      </c>
      <c r="B1026" s="57">
        <v>500</v>
      </c>
      <c r="C1026" s="36">
        <f>SUM(C1027:C1035)</f>
        <v>354</v>
      </c>
      <c r="D1026" s="36">
        <f>SUM(D1027:D1035)</f>
        <v>354</v>
      </c>
      <c r="E1026" s="39">
        <v>500</v>
      </c>
      <c r="F1026" s="27">
        <f t="shared" si="37"/>
        <v>100</v>
      </c>
      <c r="G1026" s="27">
        <f t="shared" si="38"/>
        <v>70.8</v>
      </c>
    </row>
    <row r="1027" s="2" customFormat="1" spans="1:7">
      <c r="A1027" s="37" t="s">
        <v>12</v>
      </c>
      <c r="B1027" s="57"/>
      <c r="C1027" s="36">
        <v>54</v>
      </c>
      <c r="D1027" s="36">
        <v>54</v>
      </c>
      <c r="E1027" s="39">
        <v>0</v>
      </c>
      <c r="F1027" s="27">
        <f t="shared" si="37"/>
        <v>100</v>
      </c>
      <c r="G1027" s="27" t="e">
        <f t="shared" si="38"/>
        <v>#DIV/0!</v>
      </c>
    </row>
    <row r="1028" s="2" customFormat="1" spans="1:7">
      <c r="A1028" s="37" t="s">
        <v>13</v>
      </c>
      <c r="B1028" s="57">
        <v>0</v>
      </c>
      <c r="C1028" s="36"/>
      <c r="D1028" s="36"/>
      <c r="E1028" s="39">
        <v>0</v>
      </c>
      <c r="F1028" s="27" t="e">
        <f t="shared" si="37"/>
        <v>#DIV/0!</v>
      </c>
      <c r="G1028" s="27" t="e">
        <f t="shared" si="38"/>
        <v>#DIV/0!</v>
      </c>
    </row>
    <row r="1029" s="2" customFormat="1" spans="1:7">
      <c r="A1029" s="37" t="s">
        <v>14</v>
      </c>
      <c r="B1029" s="57">
        <v>0</v>
      </c>
      <c r="C1029" s="36"/>
      <c r="D1029" s="36"/>
      <c r="E1029" s="39">
        <v>0</v>
      </c>
      <c r="F1029" s="27" t="e">
        <f t="shared" si="37"/>
        <v>#DIV/0!</v>
      </c>
      <c r="G1029" s="27" t="e">
        <f t="shared" si="38"/>
        <v>#DIV/0!</v>
      </c>
    </row>
    <row r="1030" s="2" customFormat="1" spans="1:7">
      <c r="A1030" s="37" t="s">
        <v>785</v>
      </c>
      <c r="B1030" s="57">
        <v>500</v>
      </c>
      <c r="C1030" s="36"/>
      <c r="D1030" s="36"/>
      <c r="E1030" s="39">
        <v>500</v>
      </c>
      <c r="F1030" s="27" t="e">
        <f t="shared" si="37"/>
        <v>#DIV/0!</v>
      </c>
      <c r="G1030" s="27">
        <f t="shared" si="38"/>
        <v>0</v>
      </c>
    </row>
    <row r="1031" s="2" customFormat="1" spans="1:7">
      <c r="A1031" s="37" t="s">
        <v>786</v>
      </c>
      <c r="B1031" s="57">
        <v>0</v>
      </c>
      <c r="C1031" s="36"/>
      <c r="D1031" s="36"/>
      <c r="E1031" s="39">
        <v>0</v>
      </c>
      <c r="F1031" s="27" t="e">
        <f t="shared" si="37"/>
        <v>#DIV/0!</v>
      </c>
      <c r="G1031" s="27" t="e">
        <f t="shared" si="38"/>
        <v>#DIV/0!</v>
      </c>
    </row>
    <row r="1032" s="2" customFormat="1" spans="1:7">
      <c r="A1032" s="37" t="s">
        <v>787</v>
      </c>
      <c r="B1032" s="57">
        <v>0</v>
      </c>
      <c r="C1032" s="36"/>
      <c r="D1032" s="36"/>
      <c r="E1032" s="39">
        <v>0</v>
      </c>
      <c r="F1032" s="27" t="e">
        <f t="shared" si="37"/>
        <v>#DIV/0!</v>
      </c>
      <c r="G1032" s="27" t="e">
        <f t="shared" si="38"/>
        <v>#DIV/0!</v>
      </c>
    </row>
    <row r="1033" s="2" customFormat="1" spans="1:7">
      <c r="A1033" s="37" t="s">
        <v>788</v>
      </c>
      <c r="B1033" s="57">
        <v>0</v>
      </c>
      <c r="C1033" s="36"/>
      <c r="D1033" s="36"/>
      <c r="E1033" s="39">
        <v>0</v>
      </c>
      <c r="F1033" s="27" t="e">
        <f t="shared" si="37"/>
        <v>#DIV/0!</v>
      </c>
      <c r="G1033" s="27" t="e">
        <f t="shared" si="38"/>
        <v>#DIV/0!</v>
      </c>
    </row>
    <row r="1034" s="2" customFormat="1" spans="1:7">
      <c r="A1034" s="37" t="s">
        <v>789</v>
      </c>
      <c r="B1034" s="57">
        <v>0</v>
      </c>
      <c r="C1034" s="36"/>
      <c r="D1034" s="36"/>
      <c r="E1034" s="39">
        <v>0</v>
      </c>
      <c r="F1034" s="27" t="e">
        <f t="shared" si="37"/>
        <v>#DIV/0!</v>
      </c>
      <c r="G1034" s="27" t="e">
        <f t="shared" si="38"/>
        <v>#DIV/0!</v>
      </c>
    </row>
    <row r="1035" s="2" customFormat="1" spans="1:7">
      <c r="A1035" s="37" t="s">
        <v>790</v>
      </c>
      <c r="B1035" s="57">
        <v>0</v>
      </c>
      <c r="C1035" s="36">
        <v>300</v>
      </c>
      <c r="D1035" s="36">
        <v>300</v>
      </c>
      <c r="E1035" s="39">
        <v>0</v>
      </c>
      <c r="F1035" s="27">
        <f t="shared" si="37"/>
        <v>100</v>
      </c>
      <c r="G1035" s="27" t="e">
        <f t="shared" si="38"/>
        <v>#DIV/0!</v>
      </c>
    </row>
    <row r="1036" s="2" customFormat="1" spans="1:7">
      <c r="A1036" s="33" t="s">
        <v>791</v>
      </c>
      <c r="B1036" s="57">
        <v>1200</v>
      </c>
      <c r="C1036" s="36">
        <f>SUM(C1037:C1051)</f>
        <v>7709</v>
      </c>
      <c r="D1036" s="36">
        <f>SUM(D1037:D1051)</f>
        <v>6000</v>
      </c>
      <c r="E1036" s="39">
        <v>1145</v>
      </c>
      <c r="F1036" s="27">
        <f t="shared" si="37"/>
        <v>77.8311064988974</v>
      </c>
      <c r="G1036" s="27">
        <f t="shared" si="38"/>
        <v>524.017467248908</v>
      </c>
    </row>
    <row r="1037" s="2" customFormat="1" spans="1:7">
      <c r="A1037" s="37" t="s">
        <v>12</v>
      </c>
      <c r="B1037" s="57">
        <v>0</v>
      </c>
      <c r="C1037" s="36"/>
      <c r="D1037" s="36"/>
      <c r="E1037" s="39">
        <v>0</v>
      </c>
      <c r="F1037" s="27" t="e">
        <f t="shared" si="37"/>
        <v>#DIV/0!</v>
      </c>
      <c r="G1037" s="27" t="e">
        <f t="shared" si="38"/>
        <v>#DIV/0!</v>
      </c>
    </row>
    <row r="1038" s="2" customFormat="1" spans="1:7">
      <c r="A1038" s="37" t="s">
        <v>13</v>
      </c>
      <c r="B1038" s="57">
        <v>0</v>
      </c>
      <c r="C1038" s="36"/>
      <c r="D1038" s="36"/>
      <c r="E1038" s="39">
        <v>0</v>
      </c>
      <c r="F1038" s="27" t="e">
        <f t="shared" si="37"/>
        <v>#DIV/0!</v>
      </c>
      <c r="G1038" s="27" t="e">
        <f t="shared" si="38"/>
        <v>#DIV/0!</v>
      </c>
    </row>
    <row r="1039" s="2" customFormat="1" spans="1:7">
      <c r="A1039" s="37" t="s">
        <v>14</v>
      </c>
      <c r="B1039" s="57">
        <v>0</v>
      </c>
      <c r="C1039" s="36"/>
      <c r="D1039" s="36"/>
      <c r="E1039" s="39">
        <v>0</v>
      </c>
      <c r="F1039" s="27" t="e">
        <f t="shared" si="37"/>
        <v>#DIV/0!</v>
      </c>
      <c r="G1039" s="27" t="e">
        <f t="shared" si="38"/>
        <v>#DIV/0!</v>
      </c>
    </row>
    <row r="1040" s="2" customFormat="1" spans="1:7">
      <c r="A1040" s="37" t="s">
        <v>792</v>
      </c>
      <c r="B1040" s="57">
        <v>0</v>
      </c>
      <c r="C1040" s="36"/>
      <c r="D1040" s="36"/>
      <c r="E1040" s="39">
        <v>0</v>
      </c>
      <c r="F1040" s="27" t="e">
        <f t="shared" si="37"/>
        <v>#DIV/0!</v>
      </c>
      <c r="G1040" s="27" t="e">
        <f t="shared" si="38"/>
        <v>#DIV/0!</v>
      </c>
    </row>
    <row r="1041" s="2" customFormat="1" spans="1:7">
      <c r="A1041" s="37" t="s">
        <v>793</v>
      </c>
      <c r="B1041" s="57">
        <v>0</v>
      </c>
      <c r="C1041" s="36"/>
      <c r="D1041" s="36"/>
      <c r="E1041" s="39">
        <v>0</v>
      </c>
      <c r="F1041" s="27" t="e">
        <f t="shared" si="37"/>
        <v>#DIV/0!</v>
      </c>
      <c r="G1041" s="27" t="e">
        <f t="shared" si="38"/>
        <v>#DIV/0!</v>
      </c>
    </row>
    <row r="1042" s="2" customFormat="1" spans="1:7">
      <c r="A1042" s="37" t="s">
        <v>794</v>
      </c>
      <c r="B1042" s="57">
        <v>0</v>
      </c>
      <c r="C1042" s="36"/>
      <c r="D1042" s="36"/>
      <c r="E1042" s="39">
        <v>0</v>
      </c>
      <c r="F1042" s="27" t="e">
        <f t="shared" si="37"/>
        <v>#DIV/0!</v>
      </c>
      <c r="G1042" s="27" t="e">
        <f t="shared" si="38"/>
        <v>#DIV/0!</v>
      </c>
    </row>
    <row r="1043" s="2" customFormat="1" spans="1:7">
      <c r="A1043" s="37" t="s">
        <v>795</v>
      </c>
      <c r="B1043" s="57">
        <v>0</v>
      </c>
      <c r="C1043" s="36"/>
      <c r="D1043" s="36"/>
      <c r="E1043" s="39">
        <v>0</v>
      </c>
      <c r="F1043" s="27" t="e">
        <f t="shared" si="37"/>
        <v>#DIV/0!</v>
      </c>
      <c r="G1043" s="27" t="e">
        <f t="shared" si="38"/>
        <v>#DIV/0!</v>
      </c>
    </row>
    <row r="1044" s="2" customFormat="1" spans="1:7">
      <c r="A1044" s="37" t="s">
        <v>796</v>
      </c>
      <c r="B1044" s="57">
        <v>0</v>
      </c>
      <c r="C1044" s="36"/>
      <c r="D1044" s="36"/>
      <c r="E1044" s="39">
        <v>0</v>
      </c>
      <c r="F1044" s="27" t="e">
        <f t="shared" si="37"/>
        <v>#DIV/0!</v>
      </c>
      <c r="G1044" s="27" t="e">
        <f t="shared" si="38"/>
        <v>#DIV/0!</v>
      </c>
    </row>
    <row r="1045" s="2" customFormat="1" spans="1:7">
      <c r="A1045" s="37" t="s">
        <v>797</v>
      </c>
      <c r="B1045" s="57">
        <v>0</v>
      </c>
      <c r="C1045" s="36"/>
      <c r="D1045" s="36"/>
      <c r="E1045" s="39">
        <v>0</v>
      </c>
      <c r="F1045" s="27" t="e">
        <f t="shared" si="37"/>
        <v>#DIV/0!</v>
      </c>
      <c r="G1045" s="27" t="e">
        <f t="shared" si="38"/>
        <v>#DIV/0!</v>
      </c>
    </row>
    <row r="1046" s="2" customFormat="1" spans="1:7">
      <c r="A1046" s="37" t="s">
        <v>798</v>
      </c>
      <c r="B1046" s="57">
        <v>0</v>
      </c>
      <c r="C1046" s="36"/>
      <c r="D1046" s="36"/>
      <c r="E1046" s="39">
        <v>0</v>
      </c>
      <c r="F1046" s="27" t="e">
        <f t="shared" si="37"/>
        <v>#DIV/0!</v>
      </c>
      <c r="G1046" s="27" t="e">
        <f t="shared" si="38"/>
        <v>#DIV/0!</v>
      </c>
    </row>
    <row r="1047" s="2" customFormat="1" spans="1:7">
      <c r="A1047" s="37" t="s">
        <v>799</v>
      </c>
      <c r="B1047" s="57">
        <v>0</v>
      </c>
      <c r="C1047" s="36"/>
      <c r="D1047" s="36"/>
      <c r="E1047" s="39">
        <v>0</v>
      </c>
      <c r="F1047" s="27" t="e">
        <f t="shared" si="37"/>
        <v>#DIV/0!</v>
      </c>
      <c r="G1047" s="27" t="e">
        <f t="shared" si="38"/>
        <v>#DIV/0!</v>
      </c>
    </row>
    <row r="1048" s="2" customFormat="1" spans="1:7">
      <c r="A1048" s="37" t="s">
        <v>800</v>
      </c>
      <c r="B1048" s="57">
        <v>0</v>
      </c>
      <c r="C1048" s="36"/>
      <c r="D1048" s="36"/>
      <c r="E1048" s="39">
        <v>0</v>
      </c>
      <c r="F1048" s="27" t="e">
        <f t="shared" si="37"/>
        <v>#DIV/0!</v>
      </c>
      <c r="G1048" s="27" t="e">
        <f t="shared" si="38"/>
        <v>#DIV/0!</v>
      </c>
    </row>
    <row r="1049" s="2" customFormat="1" spans="1:7">
      <c r="A1049" s="37" t="s">
        <v>801</v>
      </c>
      <c r="B1049" s="57">
        <v>0</v>
      </c>
      <c r="C1049" s="36"/>
      <c r="D1049" s="36"/>
      <c r="E1049" s="39">
        <v>0</v>
      </c>
      <c r="F1049" s="27" t="e">
        <f t="shared" si="37"/>
        <v>#DIV/0!</v>
      </c>
      <c r="G1049" s="27" t="e">
        <f t="shared" si="38"/>
        <v>#DIV/0!</v>
      </c>
    </row>
    <row r="1050" s="2" customFormat="1" spans="1:7">
      <c r="A1050" s="37" t="s">
        <v>802</v>
      </c>
      <c r="B1050" s="57">
        <v>0</v>
      </c>
      <c r="C1050" s="36"/>
      <c r="D1050" s="36"/>
      <c r="E1050" s="39">
        <v>0</v>
      </c>
      <c r="F1050" s="27" t="e">
        <f t="shared" si="37"/>
        <v>#DIV/0!</v>
      </c>
      <c r="G1050" s="27" t="e">
        <f t="shared" si="38"/>
        <v>#DIV/0!</v>
      </c>
    </row>
    <row r="1051" s="2" customFormat="1" spans="1:7">
      <c r="A1051" s="37" t="s">
        <v>803</v>
      </c>
      <c r="B1051" s="57">
        <v>1200</v>
      </c>
      <c r="C1051" s="36">
        <v>7709</v>
      </c>
      <c r="D1051" s="36">
        <v>6000</v>
      </c>
      <c r="E1051" s="39">
        <v>1145</v>
      </c>
      <c r="F1051" s="27">
        <f t="shared" si="37"/>
        <v>77.8311064988974</v>
      </c>
      <c r="G1051" s="27">
        <f t="shared" si="38"/>
        <v>524.017467248908</v>
      </c>
    </row>
    <row r="1052" s="2" customFormat="1" spans="1:7">
      <c r="A1052" s="33" t="s">
        <v>804</v>
      </c>
      <c r="B1052" s="57">
        <v>190</v>
      </c>
      <c r="C1052" s="36">
        <f>SUM(C1053:C1056)</f>
        <v>0</v>
      </c>
      <c r="D1052" s="36">
        <f>SUM(D1053:D1056)</f>
        <v>0</v>
      </c>
      <c r="E1052" s="39">
        <v>189</v>
      </c>
      <c r="F1052" s="27" t="e">
        <f t="shared" si="37"/>
        <v>#DIV/0!</v>
      </c>
      <c r="G1052" s="27">
        <f t="shared" si="38"/>
        <v>0</v>
      </c>
    </row>
    <row r="1053" s="2" customFormat="1" spans="1:7">
      <c r="A1053" s="37" t="s">
        <v>12</v>
      </c>
      <c r="B1053" s="57">
        <v>0</v>
      </c>
      <c r="C1053" s="36"/>
      <c r="D1053" s="36"/>
      <c r="E1053" s="39">
        <v>0</v>
      </c>
      <c r="F1053" s="27" t="e">
        <f t="shared" si="37"/>
        <v>#DIV/0!</v>
      </c>
      <c r="G1053" s="27" t="e">
        <f t="shared" si="38"/>
        <v>#DIV/0!</v>
      </c>
    </row>
    <row r="1054" s="2" customFormat="1" spans="1:7">
      <c r="A1054" s="37" t="s">
        <v>13</v>
      </c>
      <c r="B1054" s="57">
        <v>0</v>
      </c>
      <c r="C1054" s="36"/>
      <c r="D1054" s="36"/>
      <c r="E1054" s="39">
        <v>0</v>
      </c>
      <c r="F1054" s="27" t="e">
        <f t="shared" si="37"/>
        <v>#DIV/0!</v>
      </c>
      <c r="G1054" s="27" t="e">
        <f t="shared" si="38"/>
        <v>#DIV/0!</v>
      </c>
    </row>
    <row r="1055" s="2" customFormat="1" spans="1:7">
      <c r="A1055" s="37" t="s">
        <v>14</v>
      </c>
      <c r="B1055" s="57">
        <v>0</v>
      </c>
      <c r="C1055" s="36"/>
      <c r="D1055" s="36"/>
      <c r="E1055" s="39">
        <v>0</v>
      </c>
      <c r="F1055" s="27" t="e">
        <f t="shared" si="37"/>
        <v>#DIV/0!</v>
      </c>
      <c r="G1055" s="27" t="e">
        <f t="shared" si="38"/>
        <v>#DIV/0!</v>
      </c>
    </row>
    <row r="1056" s="2" customFormat="1" spans="1:7">
      <c r="A1056" s="37" t="s">
        <v>805</v>
      </c>
      <c r="B1056" s="57">
        <v>190</v>
      </c>
      <c r="C1056" s="36"/>
      <c r="D1056" s="36"/>
      <c r="E1056" s="39">
        <v>189</v>
      </c>
      <c r="F1056" s="27" t="e">
        <f t="shared" si="37"/>
        <v>#DIV/0!</v>
      </c>
      <c r="G1056" s="27">
        <f t="shared" si="38"/>
        <v>0</v>
      </c>
    </row>
    <row r="1057" s="2" customFormat="1" spans="1:7">
      <c r="A1057" s="33" t="s">
        <v>806</v>
      </c>
      <c r="B1057" s="57">
        <v>9578</v>
      </c>
      <c r="C1057" s="36">
        <f>SUM(C1058:C1067)</f>
        <v>37671</v>
      </c>
      <c r="D1057" s="36">
        <f>SUM(D1058:D1067)</f>
        <v>37597</v>
      </c>
      <c r="E1057" s="39">
        <v>48801</v>
      </c>
      <c r="F1057" s="27">
        <f t="shared" si="37"/>
        <v>99.8035624220223</v>
      </c>
      <c r="G1057" s="27">
        <f t="shared" si="38"/>
        <v>77.0414540685642</v>
      </c>
    </row>
    <row r="1058" s="2" customFormat="1" spans="1:7">
      <c r="A1058" s="37" t="s">
        <v>12</v>
      </c>
      <c r="B1058" s="57">
        <v>613</v>
      </c>
      <c r="C1058" s="36">
        <v>744</v>
      </c>
      <c r="D1058" s="36">
        <v>746</v>
      </c>
      <c r="E1058" s="39">
        <v>1007</v>
      </c>
      <c r="F1058" s="27">
        <f t="shared" si="37"/>
        <v>100.268817204301</v>
      </c>
      <c r="G1058" s="27">
        <f t="shared" si="38"/>
        <v>74.0814299900695</v>
      </c>
    </row>
    <row r="1059" s="2" customFormat="1" spans="1:7">
      <c r="A1059" s="37" t="s">
        <v>13</v>
      </c>
      <c r="B1059" s="57">
        <v>0</v>
      </c>
      <c r="C1059" s="36"/>
      <c r="D1059" s="36"/>
      <c r="E1059" s="39">
        <v>0</v>
      </c>
      <c r="F1059" s="27" t="e">
        <f t="shared" si="37"/>
        <v>#DIV/0!</v>
      </c>
      <c r="G1059" s="27" t="e">
        <f t="shared" si="38"/>
        <v>#DIV/0!</v>
      </c>
    </row>
    <row r="1060" s="2" customFormat="1" spans="1:7">
      <c r="A1060" s="37" t="s">
        <v>14</v>
      </c>
      <c r="B1060" s="57">
        <v>0</v>
      </c>
      <c r="C1060" s="36"/>
      <c r="D1060" s="36"/>
      <c r="E1060" s="39">
        <v>0</v>
      </c>
      <c r="F1060" s="27" t="e">
        <f t="shared" si="37"/>
        <v>#DIV/0!</v>
      </c>
      <c r="G1060" s="27" t="e">
        <f t="shared" si="38"/>
        <v>#DIV/0!</v>
      </c>
    </row>
    <row r="1061" s="2" customFormat="1" spans="1:7">
      <c r="A1061" s="37" t="s">
        <v>807</v>
      </c>
      <c r="B1061" s="57">
        <v>0</v>
      </c>
      <c r="C1061" s="36"/>
      <c r="D1061" s="36"/>
      <c r="E1061" s="39">
        <v>0</v>
      </c>
      <c r="F1061" s="27" t="e">
        <f t="shared" si="37"/>
        <v>#DIV/0!</v>
      </c>
      <c r="G1061" s="27" t="e">
        <f t="shared" si="38"/>
        <v>#DIV/0!</v>
      </c>
    </row>
    <row r="1062" s="2" customFormat="1" spans="1:7">
      <c r="A1062" s="37" t="s">
        <v>808</v>
      </c>
      <c r="B1062" s="57">
        <v>0</v>
      </c>
      <c r="C1062" s="36"/>
      <c r="D1062" s="36"/>
      <c r="E1062" s="39">
        <v>0</v>
      </c>
      <c r="F1062" s="27" t="e">
        <f t="shared" si="37"/>
        <v>#DIV/0!</v>
      </c>
      <c r="G1062" s="27" t="e">
        <f t="shared" si="38"/>
        <v>#DIV/0!</v>
      </c>
    </row>
    <row r="1063" s="2" customFormat="1" spans="1:7">
      <c r="A1063" s="37" t="s">
        <v>809</v>
      </c>
      <c r="B1063" s="57">
        <v>0</v>
      </c>
      <c r="C1063" s="36"/>
      <c r="D1063" s="36"/>
      <c r="E1063" s="39">
        <v>0</v>
      </c>
      <c r="F1063" s="27" t="e">
        <f t="shared" si="37"/>
        <v>#DIV/0!</v>
      </c>
      <c r="G1063" s="27" t="e">
        <f t="shared" si="38"/>
        <v>#DIV/0!</v>
      </c>
    </row>
    <row r="1064" s="2" customFormat="1" spans="1:7">
      <c r="A1064" s="37" t="s">
        <v>810</v>
      </c>
      <c r="B1064" s="57">
        <v>0</v>
      </c>
      <c r="C1064" s="36">
        <v>26680</v>
      </c>
      <c r="D1064" s="36">
        <v>26684</v>
      </c>
      <c r="E1064" s="39">
        <v>0</v>
      </c>
      <c r="F1064" s="27">
        <f t="shared" si="37"/>
        <v>100.014992503748</v>
      </c>
      <c r="G1064" s="27" t="e">
        <f t="shared" si="38"/>
        <v>#DIV/0!</v>
      </c>
    </row>
    <row r="1065" s="2" customFormat="1" spans="1:7">
      <c r="A1065" s="37" t="s">
        <v>811</v>
      </c>
      <c r="B1065" s="57">
        <v>8445</v>
      </c>
      <c r="C1065" s="36">
        <v>135</v>
      </c>
      <c r="D1065" s="36">
        <v>135</v>
      </c>
      <c r="E1065" s="39">
        <v>40197</v>
      </c>
      <c r="F1065" s="27">
        <f t="shared" si="37"/>
        <v>100</v>
      </c>
      <c r="G1065" s="27">
        <f t="shared" si="38"/>
        <v>0.335845958653631</v>
      </c>
    </row>
    <row r="1066" s="2" customFormat="1" spans="1:7">
      <c r="A1066" s="37" t="s">
        <v>21</v>
      </c>
      <c r="B1066" s="57">
        <v>520</v>
      </c>
      <c r="C1066" s="36">
        <v>180</v>
      </c>
      <c r="D1066" s="36">
        <v>180</v>
      </c>
      <c r="E1066" s="39">
        <v>515</v>
      </c>
      <c r="F1066" s="27">
        <f t="shared" si="37"/>
        <v>100</v>
      </c>
      <c r="G1066" s="27">
        <f t="shared" si="38"/>
        <v>34.9514563106796</v>
      </c>
    </row>
    <row r="1067" s="2" customFormat="1" spans="1:7">
      <c r="A1067" s="37" t="s">
        <v>812</v>
      </c>
      <c r="B1067" s="57"/>
      <c r="C1067" s="36">
        <v>9932</v>
      </c>
      <c r="D1067" s="36">
        <v>9852</v>
      </c>
      <c r="E1067" s="39">
        <v>7082</v>
      </c>
      <c r="F1067" s="27">
        <f t="shared" ref="F1067:F1130" si="39">D1067/C1067%</f>
        <v>99.1945227547322</v>
      </c>
      <c r="G1067" s="27">
        <f t="shared" ref="G1067:G1130" si="40">D1067/E1067%</f>
        <v>139.113244846089</v>
      </c>
    </row>
    <row r="1068" s="2" customFormat="1" spans="1:7">
      <c r="A1068" s="33" t="s">
        <v>813</v>
      </c>
      <c r="B1068" s="57">
        <v>526</v>
      </c>
      <c r="C1068" s="36">
        <f>SUM(C1069:C1074)</f>
        <v>578</v>
      </c>
      <c r="D1068" s="36">
        <f>SUM(D1069:D1074)</f>
        <v>549</v>
      </c>
      <c r="E1068" s="39">
        <v>2078</v>
      </c>
      <c r="F1068" s="27">
        <f t="shared" si="39"/>
        <v>94.9826989619377</v>
      </c>
      <c r="G1068" s="27">
        <f t="shared" si="40"/>
        <v>26.4196342637151</v>
      </c>
    </row>
    <row r="1069" s="2" customFormat="1" spans="1:7">
      <c r="A1069" s="37" t="s">
        <v>12</v>
      </c>
      <c r="B1069" s="57">
        <v>162</v>
      </c>
      <c r="C1069" s="36">
        <v>160</v>
      </c>
      <c r="D1069" s="36">
        <v>160</v>
      </c>
      <c r="E1069" s="39">
        <v>170</v>
      </c>
      <c r="F1069" s="27">
        <f t="shared" si="39"/>
        <v>100</v>
      </c>
      <c r="G1069" s="27">
        <f t="shared" si="40"/>
        <v>94.1176470588235</v>
      </c>
    </row>
    <row r="1070" s="2" customFormat="1" spans="1:7">
      <c r="A1070" s="37" t="s">
        <v>13</v>
      </c>
      <c r="B1070" s="57">
        <v>0</v>
      </c>
      <c r="C1070" s="36"/>
      <c r="D1070" s="36"/>
      <c r="E1070" s="39">
        <v>0</v>
      </c>
      <c r="F1070" s="27" t="e">
        <f t="shared" si="39"/>
        <v>#DIV/0!</v>
      </c>
      <c r="G1070" s="27" t="e">
        <f t="shared" si="40"/>
        <v>#DIV/0!</v>
      </c>
    </row>
    <row r="1071" s="2" customFormat="1" spans="1:7">
      <c r="A1071" s="37" t="s">
        <v>14</v>
      </c>
      <c r="B1071" s="57">
        <v>0</v>
      </c>
      <c r="C1071" s="36"/>
      <c r="D1071" s="36"/>
      <c r="E1071" s="39">
        <v>0</v>
      </c>
      <c r="F1071" s="27" t="e">
        <f t="shared" si="39"/>
        <v>#DIV/0!</v>
      </c>
      <c r="G1071" s="27" t="e">
        <f t="shared" si="40"/>
        <v>#DIV/0!</v>
      </c>
    </row>
    <row r="1072" s="2" customFormat="1" spans="1:7">
      <c r="A1072" s="37" t="s">
        <v>814</v>
      </c>
      <c r="B1072" s="57">
        <v>0</v>
      </c>
      <c r="C1072" s="36"/>
      <c r="D1072" s="36"/>
      <c r="E1072" s="39">
        <v>0</v>
      </c>
      <c r="F1072" s="27" t="e">
        <f t="shared" si="39"/>
        <v>#DIV/0!</v>
      </c>
      <c r="G1072" s="27" t="e">
        <f t="shared" si="40"/>
        <v>#DIV/0!</v>
      </c>
    </row>
    <row r="1073" s="2" customFormat="1" spans="1:7">
      <c r="A1073" s="37" t="s">
        <v>815</v>
      </c>
      <c r="B1073" s="57">
        <v>0</v>
      </c>
      <c r="C1073" s="36"/>
      <c r="D1073" s="36"/>
      <c r="E1073" s="39">
        <v>0</v>
      </c>
      <c r="F1073" s="27" t="e">
        <f t="shared" si="39"/>
        <v>#DIV/0!</v>
      </c>
      <c r="G1073" s="27" t="e">
        <f t="shared" si="40"/>
        <v>#DIV/0!</v>
      </c>
    </row>
    <row r="1074" s="2" customFormat="1" spans="1:7">
      <c r="A1074" s="37" t="s">
        <v>816</v>
      </c>
      <c r="B1074" s="57">
        <v>364</v>
      </c>
      <c r="C1074" s="36">
        <v>418</v>
      </c>
      <c r="D1074" s="36">
        <v>389</v>
      </c>
      <c r="E1074" s="39">
        <v>1908</v>
      </c>
      <c r="F1074" s="27">
        <f t="shared" si="39"/>
        <v>93.0622009569378</v>
      </c>
      <c r="G1074" s="27">
        <f t="shared" si="40"/>
        <v>20.3878406708595</v>
      </c>
    </row>
    <row r="1075" s="2" customFormat="1" spans="1:7">
      <c r="A1075" s="33" t="s">
        <v>817</v>
      </c>
      <c r="B1075" s="57">
        <v>12000</v>
      </c>
      <c r="C1075" s="36">
        <f>SUM(C1076:C1082)</f>
        <v>76886</v>
      </c>
      <c r="D1075" s="36">
        <f>SUM(D1076:D1082)</f>
        <v>76561</v>
      </c>
      <c r="E1075" s="39">
        <v>12076</v>
      </c>
      <c r="F1075" s="27">
        <f t="shared" si="39"/>
        <v>99.5772962567958</v>
      </c>
      <c r="G1075" s="27">
        <f t="shared" si="40"/>
        <v>633.993044054323</v>
      </c>
    </row>
    <row r="1076" s="2" customFormat="1" spans="1:7">
      <c r="A1076" s="37" t="s">
        <v>12</v>
      </c>
      <c r="B1076" s="57">
        <v>0</v>
      </c>
      <c r="C1076" s="36"/>
      <c r="D1076" s="36"/>
      <c r="E1076" s="39">
        <v>0</v>
      </c>
      <c r="F1076" s="27" t="e">
        <f t="shared" si="39"/>
        <v>#DIV/0!</v>
      </c>
      <c r="G1076" s="27" t="e">
        <f t="shared" si="40"/>
        <v>#DIV/0!</v>
      </c>
    </row>
    <row r="1077" s="2" customFormat="1" spans="1:7">
      <c r="A1077" s="37" t="s">
        <v>13</v>
      </c>
      <c r="B1077" s="57">
        <v>0</v>
      </c>
      <c r="C1077" s="36"/>
      <c r="D1077" s="36"/>
      <c r="E1077" s="39">
        <v>0</v>
      </c>
      <c r="F1077" s="27" t="e">
        <f t="shared" si="39"/>
        <v>#DIV/0!</v>
      </c>
      <c r="G1077" s="27" t="e">
        <f t="shared" si="40"/>
        <v>#DIV/0!</v>
      </c>
    </row>
    <row r="1078" s="2" customFormat="1" spans="1:7">
      <c r="A1078" s="37" t="s">
        <v>14</v>
      </c>
      <c r="B1078" s="57">
        <v>0</v>
      </c>
      <c r="C1078" s="36"/>
      <c r="D1078" s="36"/>
      <c r="E1078" s="39">
        <v>0</v>
      </c>
      <c r="F1078" s="27" t="e">
        <f t="shared" si="39"/>
        <v>#DIV/0!</v>
      </c>
      <c r="G1078" s="27" t="e">
        <f t="shared" si="40"/>
        <v>#DIV/0!</v>
      </c>
    </row>
    <row r="1079" s="2" customFormat="1" spans="1:7">
      <c r="A1079" s="37" t="s">
        <v>818</v>
      </c>
      <c r="B1079" s="57">
        <v>0</v>
      </c>
      <c r="C1079" s="36"/>
      <c r="D1079" s="36"/>
      <c r="E1079" s="39">
        <v>0</v>
      </c>
      <c r="F1079" s="27" t="e">
        <f t="shared" si="39"/>
        <v>#DIV/0!</v>
      </c>
      <c r="G1079" s="27" t="e">
        <f t="shared" si="40"/>
        <v>#DIV/0!</v>
      </c>
    </row>
    <row r="1080" s="2" customFormat="1" spans="1:7">
      <c r="A1080" s="37" t="s">
        <v>819</v>
      </c>
      <c r="B1080" s="57">
        <v>9500</v>
      </c>
      <c r="C1080" s="36">
        <v>76886</v>
      </c>
      <c r="D1080" s="36">
        <v>76561</v>
      </c>
      <c r="E1080" s="39">
        <v>9561</v>
      </c>
      <c r="F1080" s="27">
        <f t="shared" si="39"/>
        <v>99.5772962567958</v>
      </c>
      <c r="G1080" s="27">
        <f t="shared" si="40"/>
        <v>800.763518460412</v>
      </c>
    </row>
    <row r="1081" s="2" customFormat="1" spans="1:7">
      <c r="A1081" s="37" t="s">
        <v>820</v>
      </c>
      <c r="B1081" s="57">
        <v>0</v>
      </c>
      <c r="C1081" s="36"/>
      <c r="D1081" s="36"/>
      <c r="E1081" s="39">
        <v>0</v>
      </c>
      <c r="F1081" s="27" t="e">
        <f t="shared" si="39"/>
        <v>#DIV/0!</v>
      </c>
      <c r="G1081" s="27" t="e">
        <f t="shared" si="40"/>
        <v>#DIV/0!</v>
      </c>
    </row>
    <row r="1082" s="2" customFormat="1" spans="1:7">
      <c r="A1082" s="37" t="s">
        <v>821</v>
      </c>
      <c r="B1082" s="57">
        <v>2500</v>
      </c>
      <c r="C1082" s="36"/>
      <c r="D1082" s="36"/>
      <c r="E1082" s="39">
        <v>2515</v>
      </c>
      <c r="F1082" s="27" t="e">
        <f t="shared" si="39"/>
        <v>#DIV/0!</v>
      </c>
      <c r="G1082" s="27">
        <f t="shared" si="40"/>
        <v>0</v>
      </c>
    </row>
    <row r="1083" s="2" customFormat="1" spans="1:7">
      <c r="A1083" s="33" t="s">
        <v>822</v>
      </c>
      <c r="B1083" s="57">
        <v>34</v>
      </c>
      <c r="C1083" s="36">
        <f>SUM(C1084:C1088)</f>
        <v>6216</v>
      </c>
      <c r="D1083" s="36">
        <f>SUM(D1084:D1088)</f>
        <v>71</v>
      </c>
      <c r="E1083" s="39">
        <v>35</v>
      </c>
      <c r="F1083" s="27">
        <f t="shared" si="39"/>
        <v>1.14221364221364</v>
      </c>
      <c r="G1083" s="27">
        <f t="shared" si="40"/>
        <v>202.857142857143</v>
      </c>
    </row>
    <row r="1084" s="2" customFormat="1" spans="1:7">
      <c r="A1084" s="37" t="s">
        <v>823</v>
      </c>
      <c r="B1084" s="57">
        <v>0</v>
      </c>
      <c r="C1084" s="36"/>
      <c r="D1084" s="36"/>
      <c r="E1084" s="39">
        <v>0</v>
      </c>
      <c r="F1084" s="27" t="e">
        <f t="shared" si="39"/>
        <v>#DIV/0!</v>
      </c>
      <c r="G1084" s="27" t="e">
        <f t="shared" si="40"/>
        <v>#DIV/0!</v>
      </c>
    </row>
    <row r="1085" s="2" customFormat="1" spans="1:7">
      <c r="A1085" s="37" t="s">
        <v>824</v>
      </c>
      <c r="B1085" s="57">
        <v>0</v>
      </c>
      <c r="C1085" s="36"/>
      <c r="D1085" s="36"/>
      <c r="E1085" s="39">
        <v>0</v>
      </c>
      <c r="F1085" s="27" t="e">
        <f t="shared" si="39"/>
        <v>#DIV/0!</v>
      </c>
      <c r="G1085" s="27" t="e">
        <f t="shared" si="40"/>
        <v>#DIV/0!</v>
      </c>
    </row>
    <row r="1086" s="2" customFormat="1" spans="1:7">
      <c r="A1086" s="37" t="s">
        <v>825</v>
      </c>
      <c r="B1086" s="57">
        <v>0</v>
      </c>
      <c r="C1086" s="36"/>
      <c r="D1086" s="36"/>
      <c r="E1086" s="39">
        <v>0</v>
      </c>
      <c r="F1086" s="27" t="e">
        <f t="shared" si="39"/>
        <v>#DIV/0!</v>
      </c>
      <c r="G1086" s="27" t="e">
        <f t="shared" si="40"/>
        <v>#DIV/0!</v>
      </c>
    </row>
    <row r="1087" s="2" customFormat="1" spans="1:7">
      <c r="A1087" s="37" t="s">
        <v>826</v>
      </c>
      <c r="B1087" s="57">
        <v>0</v>
      </c>
      <c r="C1087" s="36"/>
      <c r="D1087" s="36"/>
      <c r="E1087" s="39">
        <v>0</v>
      </c>
      <c r="F1087" s="27" t="e">
        <f t="shared" si="39"/>
        <v>#DIV/0!</v>
      </c>
      <c r="G1087" s="27" t="e">
        <f t="shared" si="40"/>
        <v>#DIV/0!</v>
      </c>
    </row>
    <row r="1088" s="2" customFormat="1" spans="1:7">
      <c r="A1088" s="37" t="s">
        <v>827</v>
      </c>
      <c r="B1088" s="57">
        <v>34</v>
      </c>
      <c r="C1088" s="36">
        <v>6216</v>
      </c>
      <c r="D1088" s="36">
        <v>71</v>
      </c>
      <c r="E1088" s="39">
        <v>35</v>
      </c>
      <c r="F1088" s="27">
        <f t="shared" si="39"/>
        <v>1.14221364221364</v>
      </c>
      <c r="G1088" s="27">
        <f t="shared" si="40"/>
        <v>202.857142857143</v>
      </c>
    </row>
    <row r="1089" s="4" customFormat="1" spans="1:7">
      <c r="A1089" s="43" t="s">
        <v>828</v>
      </c>
      <c r="B1089" s="59">
        <v>2284</v>
      </c>
      <c r="C1089" s="45">
        <f>SUM(C1090,C1100,C1106)</f>
        <v>3167</v>
      </c>
      <c r="D1089" s="45">
        <f>SUM(D1090,D1100,D1106)</f>
        <v>3051</v>
      </c>
      <c r="E1089" s="46">
        <v>3503</v>
      </c>
      <c r="F1089" s="47">
        <f t="shared" si="39"/>
        <v>96.3372276602463</v>
      </c>
      <c r="G1089" s="47">
        <f t="shared" si="40"/>
        <v>87.0967741935484</v>
      </c>
    </row>
    <row r="1090" s="2" customFormat="1" spans="1:7">
      <c r="A1090" s="33" t="s">
        <v>829</v>
      </c>
      <c r="B1090" s="57">
        <v>1214</v>
      </c>
      <c r="C1090" s="36">
        <f>SUM(C1091:C1099)</f>
        <v>2605</v>
      </c>
      <c r="D1090" s="36">
        <f>SUM(D1091:D1099)</f>
        <v>2591</v>
      </c>
      <c r="E1090" s="39">
        <v>1220</v>
      </c>
      <c r="F1090" s="27">
        <f t="shared" si="39"/>
        <v>99.4625719769674</v>
      </c>
      <c r="G1090" s="27">
        <f t="shared" si="40"/>
        <v>212.377049180328</v>
      </c>
    </row>
    <row r="1091" s="2" customFormat="1" spans="1:7">
      <c r="A1091" s="37" t="s">
        <v>12</v>
      </c>
      <c r="B1091" s="57">
        <v>244</v>
      </c>
      <c r="C1091" s="36">
        <v>470</v>
      </c>
      <c r="D1091" s="36">
        <v>470</v>
      </c>
      <c r="E1091" s="39">
        <v>249</v>
      </c>
      <c r="F1091" s="27">
        <f t="shared" si="39"/>
        <v>100</v>
      </c>
      <c r="G1091" s="27">
        <f t="shared" si="40"/>
        <v>188.755020080321</v>
      </c>
    </row>
    <row r="1092" s="2" customFormat="1" spans="1:7">
      <c r="A1092" s="37" t="s">
        <v>13</v>
      </c>
      <c r="B1092" s="57">
        <v>0</v>
      </c>
      <c r="C1092" s="36"/>
      <c r="D1092" s="36"/>
      <c r="E1092" s="39">
        <v>0</v>
      </c>
      <c r="F1092" s="27" t="e">
        <f t="shared" si="39"/>
        <v>#DIV/0!</v>
      </c>
      <c r="G1092" s="27" t="e">
        <f t="shared" si="40"/>
        <v>#DIV/0!</v>
      </c>
    </row>
    <row r="1093" s="2" customFormat="1" spans="1:7">
      <c r="A1093" s="37" t="s">
        <v>14</v>
      </c>
      <c r="B1093" s="57">
        <v>0</v>
      </c>
      <c r="C1093" s="36"/>
      <c r="D1093" s="36"/>
      <c r="E1093" s="39">
        <v>0</v>
      </c>
      <c r="F1093" s="27" t="e">
        <f t="shared" si="39"/>
        <v>#DIV/0!</v>
      </c>
      <c r="G1093" s="27" t="e">
        <f t="shared" si="40"/>
        <v>#DIV/0!</v>
      </c>
    </row>
    <row r="1094" s="2" customFormat="1" spans="1:7">
      <c r="A1094" s="37" t="s">
        <v>830</v>
      </c>
      <c r="B1094" s="57">
        <v>0</v>
      </c>
      <c r="C1094" s="36"/>
      <c r="D1094" s="36"/>
      <c r="E1094" s="39">
        <v>0</v>
      </c>
      <c r="F1094" s="27" t="e">
        <f t="shared" si="39"/>
        <v>#DIV/0!</v>
      </c>
      <c r="G1094" s="27" t="e">
        <f t="shared" si="40"/>
        <v>#DIV/0!</v>
      </c>
    </row>
    <row r="1095" s="2" customFormat="1" spans="1:7">
      <c r="A1095" s="37" t="s">
        <v>831</v>
      </c>
      <c r="B1095" s="57">
        <v>0</v>
      </c>
      <c r="C1095" s="36"/>
      <c r="D1095" s="36"/>
      <c r="E1095" s="58">
        <v>0</v>
      </c>
      <c r="F1095" s="27" t="e">
        <f t="shared" si="39"/>
        <v>#DIV/0!</v>
      </c>
      <c r="G1095" s="27" t="e">
        <f t="shared" si="40"/>
        <v>#DIV/0!</v>
      </c>
    </row>
    <row r="1096" s="2" customFormat="1" spans="1:7">
      <c r="A1096" s="37" t="s">
        <v>832</v>
      </c>
      <c r="B1096" s="57">
        <v>0</v>
      </c>
      <c r="C1096" s="36"/>
      <c r="D1096" s="36"/>
      <c r="E1096" s="39">
        <v>0</v>
      </c>
      <c r="F1096" s="27" t="e">
        <f t="shared" si="39"/>
        <v>#DIV/0!</v>
      </c>
      <c r="G1096" s="27" t="e">
        <f t="shared" si="40"/>
        <v>#DIV/0!</v>
      </c>
    </row>
    <row r="1097" s="2" customFormat="1" spans="1:7">
      <c r="A1097" s="37" t="s">
        <v>833</v>
      </c>
      <c r="B1097" s="57">
        <v>0</v>
      </c>
      <c r="C1097" s="36"/>
      <c r="D1097" s="36"/>
      <c r="E1097" s="39">
        <v>0</v>
      </c>
      <c r="F1097" s="27" t="e">
        <f t="shared" si="39"/>
        <v>#DIV/0!</v>
      </c>
      <c r="G1097" s="27" t="e">
        <f t="shared" si="40"/>
        <v>#DIV/0!</v>
      </c>
    </row>
    <row r="1098" s="2" customFormat="1" spans="1:7">
      <c r="A1098" s="37" t="s">
        <v>21</v>
      </c>
      <c r="B1098" s="57">
        <v>0</v>
      </c>
      <c r="C1098" s="36"/>
      <c r="D1098" s="36"/>
      <c r="E1098" s="39">
        <v>0</v>
      </c>
      <c r="F1098" s="27" t="e">
        <f t="shared" si="39"/>
        <v>#DIV/0!</v>
      </c>
      <c r="G1098" s="27" t="e">
        <f t="shared" si="40"/>
        <v>#DIV/0!</v>
      </c>
    </row>
    <row r="1099" s="2" customFormat="1" spans="1:7">
      <c r="A1099" s="37" t="s">
        <v>834</v>
      </c>
      <c r="B1099" s="57">
        <v>970</v>
      </c>
      <c r="C1099" s="36">
        <v>2135</v>
      </c>
      <c r="D1099" s="36">
        <v>2121</v>
      </c>
      <c r="E1099" s="39">
        <v>971</v>
      </c>
      <c r="F1099" s="27">
        <f t="shared" si="39"/>
        <v>99.344262295082</v>
      </c>
      <c r="G1099" s="27">
        <f t="shared" si="40"/>
        <v>218.434603501545</v>
      </c>
    </row>
    <row r="1100" s="2" customFormat="1" spans="1:7">
      <c r="A1100" s="33" t="s">
        <v>835</v>
      </c>
      <c r="B1100" s="57">
        <v>0</v>
      </c>
      <c r="C1100" s="36">
        <f>SUM(C1101:C1105)</f>
        <v>80</v>
      </c>
      <c r="D1100" s="36">
        <f>SUM(D1101:D1105)</f>
        <v>0</v>
      </c>
      <c r="E1100" s="39">
        <v>135</v>
      </c>
      <c r="F1100" s="27">
        <f t="shared" si="39"/>
        <v>0</v>
      </c>
      <c r="G1100" s="27">
        <f t="shared" si="40"/>
        <v>0</v>
      </c>
    </row>
    <row r="1101" s="2" customFormat="1" spans="1:7">
      <c r="A1101" s="37" t="s">
        <v>12</v>
      </c>
      <c r="B1101" s="57">
        <v>0</v>
      </c>
      <c r="C1101" s="36"/>
      <c r="D1101" s="36"/>
      <c r="E1101" s="39">
        <v>0</v>
      </c>
      <c r="F1101" s="27" t="e">
        <f t="shared" si="39"/>
        <v>#DIV/0!</v>
      </c>
      <c r="G1101" s="27" t="e">
        <f t="shared" si="40"/>
        <v>#DIV/0!</v>
      </c>
    </row>
    <row r="1102" s="2" customFormat="1" spans="1:7">
      <c r="A1102" s="37" t="s">
        <v>13</v>
      </c>
      <c r="B1102" s="57">
        <v>0</v>
      </c>
      <c r="C1102" s="36"/>
      <c r="D1102" s="36"/>
      <c r="E1102" s="39">
        <v>0</v>
      </c>
      <c r="F1102" s="27" t="e">
        <f t="shared" si="39"/>
        <v>#DIV/0!</v>
      </c>
      <c r="G1102" s="27" t="e">
        <f t="shared" si="40"/>
        <v>#DIV/0!</v>
      </c>
    </row>
    <row r="1103" s="2" customFormat="1" spans="1:7">
      <c r="A1103" s="37" t="s">
        <v>14</v>
      </c>
      <c r="B1103" s="57">
        <v>0</v>
      </c>
      <c r="C1103" s="36"/>
      <c r="D1103" s="36"/>
      <c r="E1103" s="39">
        <v>0</v>
      </c>
      <c r="F1103" s="27" t="e">
        <f t="shared" si="39"/>
        <v>#DIV/0!</v>
      </c>
      <c r="G1103" s="27" t="e">
        <f t="shared" si="40"/>
        <v>#DIV/0!</v>
      </c>
    </row>
    <row r="1104" s="2" customFormat="1" spans="1:7">
      <c r="A1104" s="37" t="s">
        <v>836</v>
      </c>
      <c r="B1104" s="57">
        <v>0</v>
      </c>
      <c r="C1104" s="36"/>
      <c r="D1104" s="36"/>
      <c r="E1104" s="39">
        <v>0</v>
      </c>
      <c r="F1104" s="27" t="e">
        <f t="shared" si="39"/>
        <v>#DIV/0!</v>
      </c>
      <c r="G1104" s="27" t="e">
        <f t="shared" si="40"/>
        <v>#DIV/0!</v>
      </c>
    </row>
    <row r="1105" s="2" customFormat="1" spans="1:7">
      <c r="A1105" s="37" t="s">
        <v>837</v>
      </c>
      <c r="B1105" s="57">
        <v>0</v>
      </c>
      <c r="C1105" s="36">
        <v>80</v>
      </c>
      <c r="D1105" s="36"/>
      <c r="E1105" s="39">
        <v>135</v>
      </c>
      <c r="F1105" s="27">
        <f t="shared" si="39"/>
        <v>0</v>
      </c>
      <c r="G1105" s="27">
        <f t="shared" si="40"/>
        <v>0</v>
      </c>
    </row>
    <row r="1106" s="2" customFormat="1" spans="1:7">
      <c r="A1106" s="33" t="s">
        <v>838</v>
      </c>
      <c r="B1106" s="57">
        <v>1070</v>
      </c>
      <c r="C1106" s="36">
        <f>SUM(C1107:C1108)</f>
        <v>482</v>
      </c>
      <c r="D1106" s="36">
        <f>SUM(D1107:D1108)</f>
        <v>460</v>
      </c>
      <c r="E1106" s="39">
        <v>2148</v>
      </c>
      <c r="F1106" s="27">
        <f t="shared" si="39"/>
        <v>95.4356846473029</v>
      </c>
      <c r="G1106" s="27">
        <f t="shared" si="40"/>
        <v>21.415270018622</v>
      </c>
    </row>
    <row r="1107" s="2" customFormat="1" spans="1:7">
      <c r="A1107" s="37" t="s">
        <v>839</v>
      </c>
      <c r="B1107" s="57">
        <v>0</v>
      </c>
      <c r="C1107" s="36"/>
      <c r="D1107" s="36"/>
      <c r="E1107" s="39">
        <v>0</v>
      </c>
      <c r="F1107" s="27" t="e">
        <f t="shared" si="39"/>
        <v>#DIV/0!</v>
      </c>
      <c r="G1107" s="27" t="e">
        <f t="shared" si="40"/>
        <v>#DIV/0!</v>
      </c>
    </row>
    <row r="1108" s="2" customFormat="1" spans="1:7">
      <c r="A1108" s="37" t="s">
        <v>840</v>
      </c>
      <c r="B1108" s="57">
        <v>1070</v>
      </c>
      <c r="C1108" s="36">
        <v>482</v>
      </c>
      <c r="D1108" s="36">
        <v>460</v>
      </c>
      <c r="E1108" s="39">
        <v>2148</v>
      </c>
      <c r="F1108" s="27">
        <f t="shared" si="39"/>
        <v>95.4356846473029</v>
      </c>
      <c r="G1108" s="27">
        <f t="shared" si="40"/>
        <v>21.415270018622</v>
      </c>
    </row>
    <row r="1109" s="4" customFormat="1" spans="1:7">
      <c r="A1109" s="43" t="s">
        <v>841</v>
      </c>
      <c r="B1109" s="59">
        <v>129</v>
      </c>
      <c r="C1109" s="45">
        <f>SUM(C1110,C1117,C1127,C1133,C1136)</f>
        <v>343</v>
      </c>
      <c r="D1109" s="45">
        <f>SUM(D1110,D1117,D1127,D1133,D1136)</f>
        <v>267</v>
      </c>
      <c r="E1109" s="46">
        <v>157</v>
      </c>
      <c r="F1109" s="47">
        <f t="shared" si="39"/>
        <v>77.8425655976676</v>
      </c>
      <c r="G1109" s="47">
        <f t="shared" si="40"/>
        <v>170.063694267516</v>
      </c>
    </row>
    <row r="1110" s="2" customFormat="1" spans="1:7">
      <c r="A1110" s="33" t="s">
        <v>842</v>
      </c>
      <c r="B1110" s="57">
        <v>37</v>
      </c>
      <c r="C1110" s="36">
        <f>SUM(C1111:C1116)</f>
        <v>38</v>
      </c>
      <c r="D1110" s="36">
        <f>SUM(D1111:D1116)</f>
        <v>38</v>
      </c>
      <c r="E1110" s="39">
        <v>48</v>
      </c>
      <c r="F1110" s="27">
        <f t="shared" si="39"/>
        <v>100</v>
      </c>
      <c r="G1110" s="27">
        <f t="shared" si="40"/>
        <v>79.1666666666667</v>
      </c>
    </row>
    <row r="1111" s="2" customFormat="1" spans="1:7">
      <c r="A1111" s="37" t="s">
        <v>12</v>
      </c>
      <c r="B1111" s="57">
        <v>0</v>
      </c>
      <c r="C1111" s="36"/>
      <c r="D1111" s="36"/>
      <c r="E1111" s="39">
        <v>0</v>
      </c>
      <c r="F1111" s="27" t="e">
        <f t="shared" si="39"/>
        <v>#DIV/0!</v>
      </c>
      <c r="G1111" s="27" t="e">
        <f t="shared" si="40"/>
        <v>#DIV/0!</v>
      </c>
    </row>
    <row r="1112" s="2" customFormat="1" spans="1:7">
      <c r="A1112" s="37" t="s">
        <v>13</v>
      </c>
      <c r="B1112" s="57">
        <v>0</v>
      </c>
      <c r="C1112" s="36"/>
      <c r="D1112" s="36"/>
      <c r="E1112" s="39">
        <v>0</v>
      </c>
      <c r="F1112" s="27" t="e">
        <f t="shared" si="39"/>
        <v>#DIV/0!</v>
      </c>
      <c r="G1112" s="27" t="e">
        <f t="shared" si="40"/>
        <v>#DIV/0!</v>
      </c>
    </row>
    <row r="1113" s="2" customFormat="1" spans="1:7">
      <c r="A1113" s="37" t="s">
        <v>14</v>
      </c>
      <c r="B1113" s="57">
        <v>0</v>
      </c>
      <c r="C1113" s="36"/>
      <c r="D1113" s="36"/>
      <c r="E1113" s="39">
        <v>0</v>
      </c>
      <c r="F1113" s="27" t="e">
        <f t="shared" si="39"/>
        <v>#DIV/0!</v>
      </c>
      <c r="G1113" s="27" t="e">
        <f t="shared" si="40"/>
        <v>#DIV/0!</v>
      </c>
    </row>
    <row r="1114" s="2" customFormat="1" spans="1:7">
      <c r="A1114" s="37" t="s">
        <v>843</v>
      </c>
      <c r="B1114" s="57">
        <v>0</v>
      </c>
      <c r="C1114" s="36"/>
      <c r="D1114" s="36"/>
      <c r="E1114" s="39">
        <v>0</v>
      </c>
      <c r="F1114" s="27" t="e">
        <f t="shared" si="39"/>
        <v>#DIV/0!</v>
      </c>
      <c r="G1114" s="27" t="e">
        <f t="shared" si="40"/>
        <v>#DIV/0!</v>
      </c>
    </row>
    <row r="1115" s="2" customFormat="1" spans="1:7">
      <c r="A1115" s="37" t="s">
        <v>21</v>
      </c>
      <c r="B1115" s="57">
        <v>37</v>
      </c>
      <c r="C1115" s="36">
        <v>38</v>
      </c>
      <c r="D1115" s="36">
        <v>38</v>
      </c>
      <c r="E1115" s="39">
        <v>48</v>
      </c>
      <c r="F1115" s="27">
        <f t="shared" si="39"/>
        <v>100</v>
      </c>
      <c r="G1115" s="27">
        <f t="shared" si="40"/>
        <v>79.1666666666667</v>
      </c>
    </row>
    <row r="1116" s="2" customFormat="1" spans="1:7">
      <c r="A1116" s="37" t="s">
        <v>844</v>
      </c>
      <c r="B1116" s="57">
        <v>0</v>
      </c>
      <c r="C1116" s="36"/>
      <c r="D1116" s="36"/>
      <c r="E1116" s="39">
        <v>0</v>
      </c>
      <c r="F1116" s="27" t="e">
        <f t="shared" si="39"/>
        <v>#DIV/0!</v>
      </c>
      <c r="G1116" s="27" t="e">
        <f t="shared" si="40"/>
        <v>#DIV/0!</v>
      </c>
    </row>
    <row r="1117" s="2" customFormat="1" spans="1:7">
      <c r="A1117" s="33" t="s">
        <v>845</v>
      </c>
      <c r="B1117" s="57">
        <v>12</v>
      </c>
      <c r="C1117" s="36">
        <f>SUM(C1118:C1126)</f>
        <v>12</v>
      </c>
      <c r="D1117" s="36">
        <f>SUM(D1118:D1126)</f>
        <v>12</v>
      </c>
      <c r="E1117" s="39">
        <v>12</v>
      </c>
      <c r="F1117" s="27">
        <f t="shared" si="39"/>
        <v>100</v>
      </c>
      <c r="G1117" s="27">
        <f t="shared" si="40"/>
        <v>100</v>
      </c>
    </row>
    <row r="1118" s="2" customFormat="1" spans="1:7">
      <c r="A1118" s="37" t="s">
        <v>846</v>
      </c>
      <c r="B1118" s="57">
        <v>0</v>
      </c>
      <c r="C1118" s="36"/>
      <c r="D1118" s="36"/>
      <c r="E1118" s="39">
        <v>0</v>
      </c>
      <c r="F1118" s="27" t="e">
        <f t="shared" si="39"/>
        <v>#DIV/0!</v>
      </c>
      <c r="G1118" s="27" t="e">
        <f t="shared" si="40"/>
        <v>#DIV/0!</v>
      </c>
    </row>
    <row r="1119" s="2" customFormat="1" spans="1:7">
      <c r="A1119" s="37" t="s">
        <v>847</v>
      </c>
      <c r="B1119" s="57">
        <v>0</v>
      </c>
      <c r="C1119" s="36"/>
      <c r="D1119" s="36"/>
      <c r="E1119" s="39">
        <v>0</v>
      </c>
      <c r="F1119" s="27" t="e">
        <f t="shared" si="39"/>
        <v>#DIV/0!</v>
      </c>
      <c r="G1119" s="27" t="e">
        <f t="shared" si="40"/>
        <v>#DIV/0!</v>
      </c>
    </row>
    <row r="1120" s="2" customFormat="1" spans="1:7">
      <c r="A1120" s="37" t="s">
        <v>848</v>
      </c>
      <c r="B1120" s="57">
        <v>0</v>
      </c>
      <c r="C1120" s="36"/>
      <c r="D1120" s="36"/>
      <c r="E1120" s="39">
        <v>0</v>
      </c>
      <c r="F1120" s="27" t="e">
        <f t="shared" si="39"/>
        <v>#DIV/0!</v>
      </c>
      <c r="G1120" s="27" t="e">
        <f t="shared" si="40"/>
        <v>#DIV/0!</v>
      </c>
    </row>
    <row r="1121" s="2" customFormat="1" spans="1:7">
      <c r="A1121" s="37" t="s">
        <v>849</v>
      </c>
      <c r="B1121" s="57">
        <v>0</v>
      </c>
      <c r="C1121" s="36"/>
      <c r="D1121" s="36"/>
      <c r="E1121" s="39">
        <v>0</v>
      </c>
      <c r="F1121" s="27" t="e">
        <f t="shared" si="39"/>
        <v>#DIV/0!</v>
      </c>
      <c r="G1121" s="27" t="e">
        <f t="shared" si="40"/>
        <v>#DIV/0!</v>
      </c>
    </row>
    <row r="1122" s="2" customFormat="1" spans="1:7">
      <c r="A1122" s="37" t="s">
        <v>850</v>
      </c>
      <c r="B1122" s="57">
        <v>0</v>
      </c>
      <c r="C1122" s="36"/>
      <c r="D1122" s="36"/>
      <c r="E1122" s="39">
        <v>0</v>
      </c>
      <c r="F1122" s="27" t="e">
        <f t="shared" si="39"/>
        <v>#DIV/0!</v>
      </c>
      <c r="G1122" s="27" t="e">
        <f t="shared" si="40"/>
        <v>#DIV/0!</v>
      </c>
    </row>
    <row r="1123" s="2" customFormat="1" spans="1:7">
      <c r="A1123" s="37" t="s">
        <v>851</v>
      </c>
      <c r="B1123" s="57">
        <v>0</v>
      </c>
      <c r="C1123" s="36"/>
      <c r="D1123" s="36"/>
      <c r="E1123" s="39">
        <v>0</v>
      </c>
      <c r="F1123" s="27" t="e">
        <f t="shared" si="39"/>
        <v>#DIV/0!</v>
      </c>
      <c r="G1123" s="27" t="e">
        <f t="shared" si="40"/>
        <v>#DIV/0!</v>
      </c>
    </row>
    <row r="1124" s="2" customFormat="1" spans="1:7">
      <c r="A1124" s="37" t="s">
        <v>852</v>
      </c>
      <c r="B1124" s="57">
        <v>0</v>
      </c>
      <c r="C1124" s="36"/>
      <c r="D1124" s="36"/>
      <c r="E1124" s="39">
        <v>0</v>
      </c>
      <c r="F1124" s="27" t="e">
        <f t="shared" si="39"/>
        <v>#DIV/0!</v>
      </c>
      <c r="G1124" s="27" t="e">
        <f t="shared" si="40"/>
        <v>#DIV/0!</v>
      </c>
    </row>
    <row r="1125" s="2" customFormat="1" spans="1:7">
      <c r="A1125" s="37" t="s">
        <v>853</v>
      </c>
      <c r="B1125" s="57">
        <v>0</v>
      </c>
      <c r="C1125" s="36"/>
      <c r="D1125" s="36"/>
      <c r="E1125" s="39">
        <v>0</v>
      </c>
      <c r="F1125" s="27" t="e">
        <f t="shared" si="39"/>
        <v>#DIV/0!</v>
      </c>
      <c r="G1125" s="27" t="e">
        <f t="shared" si="40"/>
        <v>#DIV/0!</v>
      </c>
    </row>
    <row r="1126" s="2" customFormat="1" spans="1:7">
      <c r="A1126" s="37" t="s">
        <v>854</v>
      </c>
      <c r="B1126" s="57">
        <v>12</v>
      </c>
      <c r="C1126" s="36">
        <v>12</v>
      </c>
      <c r="D1126" s="36">
        <v>12</v>
      </c>
      <c r="E1126" s="58">
        <v>12</v>
      </c>
      <c r="F1126" s="27">
        <f t="shared" si="39"/>
        <v>100</v>
      </c>
      <c r="G1126" s="27">
        <f t="shared" si="40"/>
        <v>100</v>
      </c>
    </row>
    <row r="1127" s="2" customFormat="1" spans="1:7">
      <c r="A1127" s="33" t="s">
        <v>855</v>
      </c>
      <c r="B1127" s="57">
        <v>30</v>
      </c>
      <c r="C1127" s="36">
        <f>SUM(C1128:C1132)</f>
        <v>0</v>
      </c>
      <c r="D1127" s="36">
        <f>SUM(D1128:D1132)</f>
        <v>0</v>
      </c>
      <c r="E1127" s="39">
        <v>29</v>
      </c>
      <c r="F1127" s="27" t="e">
        <f t="shared" si="39"/>
        <v>#DIV/0!</v>
      </c>
      <c r="G1127" s="27">
        <f t="shared" si="40"/>
        <v>0</v>
      </c>
    </row>
    <row r="1128" s="2" customFormat="1" spans="1:7">
      <c r="A1128" s="37" t="s">
        <v>856</v>
      </c>
      <c r="B1128" s="57">
        <v>0</v>
      </c>
      <c r="C1128" s="36"/>
      <c r="D1128" s="36"/>
      <c r="E1128" s="39">
        <v>0</v>
      </c>
      <c r="F1128" s="27" t="e">
        <f t="shared" si="39"/>
        <v>#DIV/0!</v>
      </c>
      <c r="G1128" s="27" t="e">
        <f t="shared" si="40"/>
        <v>#DIV/0!</v>
      </c>
    </row>
    <row r="1129" s="2" customFormat="1" spans="1:7">
      <c r="A1129" s="37" t="s">
        <v>857</v>
      </c>
      <c r="B1129" s="57">
        <v>0</v>
      </c>
      <c r="C1129" s="36"/>
      <c r="D1129" s="36"/>
      <c r="E1129" s="39">
        <v>0</v>
      </c>
      <c r="F1129" s="27" t="e">
        <f t="shared" si="39"/>
        <v>#DIV/0!</v>
      </c>
      <c r="G1129" s="27" t="e">
        <f t="shared" si="40"/>
        <v>#DIV/0!</v>
      </c>
    </row>
    <row r="1130" s="2" customFormat="1" spans="1:7">
      <c r="A1130" s="37" t="s">
        <v>858</v>
      </c>
      <c r="B1130" s="57">
        <v>0</v>
      </c>
      <c r="C1130" s="36"/>
      <c r="D1130" s="36"/>
      <c r="E1130" s="39">
        <v>0</v>
      </c>
      <c r="F1130" s="27" t="e">
        <f t="shared" si="39"/>
        <v>#DIV/0!</v>
      </c>
      <c r="G1130" s="27" t="e">
        <f t="shared" si="40"/>
        <v>#DIV/0!</v>
      </c>
    </row>
    <row r="1131" s="2" customFormat="1" spans="1:7">
      <c r="A1131" s="37" t="s">
        <v>859</v>
      </c>
      <c r="B1131" s="57">
        <v>0</v>
      </c>
      <c r="C1131" s="36"/>
      <c r="D1131" s="36"/>
      <c r="E1131" s="39">
        <v>0</v>
      </c>
      <c r="F1131" s="27" t="e">
        <f t="shared" ref="F1131:F1194" si="41">D1131/C1131%</f>
        <v>#DIV/0!</v>
      </c>
      <c r="G1131" s="27" t="e">
        <f t="shared" ref="G1131:G1194" si="42">D1131/E1131%</f>
        <v>#DIV/0!</v>
      </c>
    </row>
    <row r="1132" s="2" customFormat="1" spans="1:7">
      <c r="A1132" s="37" t="s">
        <v>860</v>
      </c>
      <c r="B1132" s="57">
        <v>30</v>
      </c>
      <c r="C1132" s="36"/>
      <c r="D1132" s="36"/>
      <c r="E1132" s="39">
        <v>29</v>
      </c>
      <c r="F1132" s="27" t="e">
        <f t="shared" si="41"/>
        <v>#DIV/0!</v>
      </c>
      <c r="G1132" s="27">
        <f t="shared" si="42"/>
        <v>0</v>
      </c>
    </row>
    <row r="1133" s="2" customFormat="1" spans="1:7">
      <c r="A1133" s="33" t="s">
        <v>861</v>
      </c>
      <c r="B1133" s="57">
        <v>0</v>
      </c>
      <c r="C1133" s="36">
        <f>SUM(C1134:C1135)</f>
        <v>0</v>
      </c>
      <c r="D1133" s="36">
        <f>SUM(D1134:D1135)</f>
        <v>0</v>
      </c>
      <c r="E1133" s="39">
        <v>0</v>
      </c>
      <c r="F1133" s="27" t="e">
        <f t="shared" si="41"/>
        <v>#DIV/0!</v>
      </c>
      <c r="G1133" s="27" t="e">
        <f t="shared" si="42"/>
        <v>#DIV/0!</v>
      </c>
    </row>
    <row r="1134" s="2" customFormat="1" spans="1:7">
      <c r="A1134" s="37" t="s">
        <v>862</v>
      </c>
      <c r="B1134" s="57">
        <v>0</v>
      </c>
      <c r="C1134" s="36"/>
      <c r="D1134" s="36"/>
      <c r="E1134" s="39">
        <v>0</v>
      </c>
      <c r="F1134" s="27" t="e">
        <f t="shared" si="41"/>
        <v>#DIV/0!</v>
      </c>
      <c r="G1134" s="27" t="e">
        <f t="shared" si="42"/>
        <v>#DIV/0!</v>
      </c>
    </row>
    <row r="1135" s="2" customFormat="1" spans="1:7">
      <c r="A1135" s="37" t="s">
        <v>863</v>
      </c>
      <c r="B1135" s="57">
        <v>0</v>
      </c>
      <c r="C1135" s="36"/>
      <c r="D1135" s="36"/>
      <c r="E1135" s="39">
        <v>0</v>
      </c>
      <c r="F1135" s="27" t="e">
        <f t="shared" si="41"/>
        <v>#DIV/0!</v>
      </c>
      <c r="G1135" s="27" t="e">
        <f t="shared" si="42"/>
        <v>#DIV/0!</v>
      </c>
    </row>
    <row r="1136" s="2" customFormat="1" spans="1:7">
      <c r="A1136" s="33" t="s">
        <v>864</v>
      </c>
      <c r="B1136" s="57">
        <v>50</v>
      </c>
      <c r="C1136" s="36">
        <f>SUM(C1137:C1138)</f>
        <v>293</v>
      </c>
      <c r="D1136" s="36">
        <f>SUM(D1137:D1138)</f>
        <v>217</v>
      </c>
      <c r="E1136" s="39">
        <v>68</v>
      </c>
      <c r="F1136" s="27">
        <f t="shared" si="41"/>
        <v>74.061433447099</v>
      </c>
      <c r="G1136" s="27">
        <f t="shared" si="42"/>
        <v>319.117647058823</v>
      </c>
    </row>
    <row r="1137" s="2" customFormat="1" spans="1:7">
      <c r="A1137" s="37" t="s">
        <v>865</v>
      </c>
      <c r="B1137" s="57">
        <v>0</v>
      </c>
      <c r="C1137" s="36"/>
      <c r="D1137" s="36"/>
      <c r="E1137" s="39">
        <v>0</v>
      </c>
      <c r="F1137" s="27" t="e">
        <f t="shared" si="41"/>
        <v>#DIV/0!</v>
      </c>
      <c r="G1137" s="27" t="e">
        <f t="shared" si="42"/>
        <v>#DIV/0!</v>
      </c>
    </row>
    <row r="1138" s="2" customFormat="1" spans="1:7">
      <c r="A1138" s="37" t="s">
        <v>866</v>
      </c>
      <c r="B1138" s="57">
        <v>50</v>
      </c>
      <c r="C1138" s="36">
        <v>293</v>
      </c>
      <c r="D1138" s="36">
        <v>217</v>
      </c>
      <c r="E1138" s="39">
        <v>68</v>
      </c>
      <c r="F1138" s="27">
        <f t="shared" si="41"/>
        <v>74.061433447099</v>
      </c>
      <c r="G1138" s="27">
        <f t="shared" si="42"/>
        <v>319.117647058823</v>
      </c>
    </row>
    <row r="1139" s="2" customFormat="1" spans="1:7">
      <c r="A1139" s="33" t="s">
        <v>867</v>
      </c>
      <c r="B1139" s="57">
        <v>0</v>
      </c>
      <c r="C1139" s="36">
        <f>SUM(C1140:C1148)</f>
        <v>0</v>
      </c>
      <c r="D1139" s="36">
        <f>SUM(D1140:D1148)</f>
        <v>0</v>
      </c>
      <c r="E1139" s="39">
        <v>0</v>
      </c>
      <c r="F1139" s="27" t="e">
        <f t="shared" si="41"/>
        <v>#DIV/0!</v>
      </c>
      <c r="G1139" s="27" t="e">
        <f t="shared" si="42"/>
        <v>#DIV/0!</v>
      </c>
    </row>
    <row r="1140" s="2" customFormat="1" spans="1:7">
      <c r="A1140" s="33" t="s">
        <v>868</v>
      </c>
      <c r="B1140" s="57">
        <v>0</v>
      </c>
      <c r="C1140" s="36"/>
      <c r="D1140" s="36"/>
      <c r="E1140" s="39">
        <v>0</v>
      </c>
      <c r="F1140" s="27" t="e">
        <f t="shared" si="41"/>
        <v>#DIV/0!</v>
      </c>
      <c r="G1140" s="27" t="e">
        <f t="shared" si="42"/>
        <v>#DIV/0!</v>
      </c>
    </row>
    <row r="1141" s="2" customFormat="1" spans="1:7">
      <c r="A1141" s="33" t="s">
        <v>869</v>
      </c>
      <c r="B1141" s="57">
        <v>0</v>
      </c>
      <c r="C1141" s="36"/>
      <c r="D1141" s="36"/>
      <c r="E1141" s="39">
        <v>0</v>
      </c>
      <c r="F1141" s="27" t="e">
        <f t="shared" si="41"/>
        <v>#DIV/0!</v>
      </c>
      <c r="G1141" s="27" t="e">
        <f t="shared" si="42"/>
        <v>#DIV/0!</v>
      </c>
    </row>
    <row r="1142" s="2" customFormat="1" spans="1:7">
      <c r="A1142" s="33" t="s">
        <v>870</v>
      </c>
      <c r="B1142" s="57">
        <v>0</v>
      </c>
      <c r="C1142" s="36"/>
      <c r="D1142" s="36"/>
      <c r="E1142" s="39">
        <v>0</v>
      </c>
      <c r="F1142" s="27" t="e">
        <f t="shared" si="41"/>
        <v>#DIV/0!</v>
      </c>
      <c r="G1142" s="27" t="e">
        <f t="shared" si="42"/>
        <v>#DIV/0!</v>
      </c>
    </row>
    <row r="1143" s="2" customFormat="1" spans="1:7">
      <c r="A1143" s="33" t="s">
        <v>871</v>
      </c>
      <c r="B1143" s="57">
        <v>0</v>
      </c>
      <c r="C1143" s="36"/>
      <c r="D1143" s="36"/>
      <c r="E1143" s="39">
        <v>0</v>
      </c>
      <c r="F1143" s="27" t="e">
        <f t="shared" si="41"/>
        <v>#DIV/0!</v>
      </c>
      <c r="G1143" s="27" t="e">
        <f t="shared" si="42"/>
        <v>#DIV/0!</v>
      </c>
    </row>
    <row r="1144" s="2" customFormat="1" spans="1:7">
      <c r="A1144" s="33" t="s">
        <v>872</v>
      </c>
      <c r="B1144" s="57">
        <v>0</v>
      </c>
      <c r="C1144" s="36"/>
      <c r="D1144" s="36"/>
      <c r="E1144" s="39">
        <v>0</v>
      </c>
      <c r="F1144" s="27" t="e">
        <f t="shared" si="41"/>
        <v>#DIV/0!</v>
      </c>
      <c r="G1144" s="27" t="e">
        <f t="shared" si="42"/>
        <v>#DIV/0!</v>
      </c>
    </row>
    <row r="1145" s="2" customFormat="1" spans="1:7">
      <c r="A1145" s="33" t="s">
        <v>654</v>
      </c>
      <c r="B1145" s="57">
        <v>0</v>
      </c>
      <c r="C1145" s="36"/>
      <c r="D1145" s="36"/>
      <c r="E1145" s="39">
        <v>0</v>
      </c>
      <c r="F1145" s="27" t="e">
        <f t="shared" si="41"/>
        <v>#DIV/0!</v>
      </c>
      <c r="G1145" s="27" t="e">
        <f t="shared" si="42"/>
        <v>#DIV/0!</v>
      </c>
    </row>
    <row r="1146" s="2" customFormat="1" spans="1:7">
      <c r="A1146" s="33" t="s">
        <v>873</v>
      </c>
      <c r="B1146" s="57">
        <v>0</v>
      </c>
      <c r="C1146" s="36"/>
      <c r="D1146" s="36"/>
      <c r="E1146" s="39">
        <v>0</v>
      </c>
      <c r="F1146" s="27" t="e">
        <f t="shared" si="41"/>
        <v>#DIV/0!</v>
      </c>
      <c r="G1146" s="27" t="e">
        <f t="shared" si="42"/>
        <v>#DIV/0!</v>
      </c>
    </row>
    <row r="1147" s="2" customFormat="1" spans="1:7">
      <c r="A1147" s="33" t="s">
        <v>874</v>
      </c>
      <c r="B1147" s="57">
        <v>0</v>
      </c>
      <c r="C1147" s="36"/>
      <c r="D1147" s="36"/>
      <c r="E1147" s="39">
        <v>0</v>
      </c>
      <c r="F1147" s="27" t="e">
        <f t="shared" si="41"/>
        <v>#DIV/0!</v>
      </c>
      <c r="G1147" s="27" t="e">
        <f t="shared" si="42"/>
        <v>#DIV/0!</v>
      </c>
    </row>
    <row r="1148" s="2" customFormat="1" spans="1:7">
      <c r="A1148" s="33" t="s">
        <v>875</v>
      </c>
      <c r="B1148" s="57">
        <v>0</v>
      </c>
      <c r="C1148" s="36"/>
      <c r="D1148" s="36"/>
      <c r="E1148" s="39">
        <v>0</v>
      </c>
      <c r="F1148" s="27" t="e">
        <f t="shared" si="41"/>
        <v>#DIV/0!</v>
      </c>
      <c r="G1148" s="27" t="e">
        <f t="shared" si="42"/>
        <v>#DIV/0!</v>
      </c>
    </row>
    <row r="1149" s="4" customFormat="1" spans="1:7">
      <c r="A1149" s="43" t="s">
        <v>876</v>
      </c>
      <c r="B1149" s="59">
        <v>7652</v>
      </c>
      <c r="C1149" s="45">
        <f>SUM(C1150,C1177,C1192)</f>
        <v>10661</v>
      </c>
      <c r="D1149" s="45">
        <f>SUM(D1150,D1177,D1192)</f>
        <v>10328</v>
      </c>
      <c r="E1149" s="46">
        <v>9891</v>
      </c>
      <c r="F1149" s="47">
        <f t="shared" si="41"/>
        <v>96.8764656223619</v>
      </c>
      <c r="G1149" s="47">
        <f t="shared" si="42"/>
        <v>104.418157921343</v>
      </c>
    </row>
    <row r="1150" s="2" customFormat="1" spans="1:7">
      <c r="A1150" s="33" t="s">
        <v>877</v>
      </c>
      <c r="B1150" s="57">
        <v>7536</v>
      </c>
      <c r="C1150" s="36">
        <f>SUM(C1151:C1176)</f>
        <v>10544</v>
      </c>
      <c r="D1150" s="36">
        <f>SUM(D1151:D1176)</f>
        <v>10211</v>
      </c>
      <c r="E1150" s="39">
        <v>9776</v>
      </c>
      <c r="F1150" s="27">
        <f t="shared" si="41"/>
        <v>96.8418057663126</v>
      </c>
      <c r="G1150" s="27">
        <f t="shared" si="42"/>
        <v>104.449672667758</v>
      </c>
    </row>
    <row r="1151" s="2" customFormat="1" spans="1:7">
      <c r="A1151" s="37" t="s">
        <v>12</v>
      </c>
      <c r="B1151" s="57">
        <v>1258</v>
      </c>
      <c r="C1151" s="36">
        <v>1192</v>
      </c>
      <c r="D1151" s="36">
        <v>1192</v>
      </c>
      <c r="E1151" s="39">
        <v>1924</v>
      </c>
      <c r="F1151" s="27">
        <f t="shared" si="41"/>
        <v>100</v>
      </c>
      <c r="G1151" s="27">
        <f t="shared" si="42"/>
        <v>61.954261954262</v>
      </c>
    </row>
    <row r="1152" s="2" customFormat="1" spans="1:7">
      <c r="A1152" s="37" t="s">
        <v>13</v>
      </c>
      <c r="B1152" s="57">
        <v>0</v>
      </c>
      <c r="C1152" s="36">
        <v>20</v>
      </c>
      <c r="D1152" s="36">
        <v>20</v>
      </c>
      <c r="E1152" s="39">
        <v>0</v>
      </c>
      <c r="F1152" s="27">
        <f t="shared" si="41"/>
        <v>100</v>
      </c>
      <c r="G1152" s="27" t="e">
        <f t="shared" si="42"/>
        <v>#DIV/0!</v>
      </c>
    </row>
    <row r="1153" s="2" customFormat="1" spans="1:7">
      <c r="A1153" s="37" t="s">
        <v>14</v>
      </c>
      <c r="B1153" s="57">
        <v>0</v>
      </c>
      <c r="C1153" s="36"/>
      <c r="D1153" s="36"/>
      <c r="E1153" s="39">
        <v>0</v>
      </c>
      <c r="F1153" s="27" t="e">
        <f t="shared" si="41"/>
        <v>#DIV/0!</v>
      </c>
      <c r="G1153" s="27" t="e">
        <f t="shared" si="42"/>
        <v>#DIV/0!</v>
      </c>
    </row>
    <row r="1154" s="2" customFormat="1" spans="1:7">
      <c r="A1154" s="37" t="s">
        <v>878</v>
      </c>
      <c r="B1154" s="57">
        <v>0</v>
      </c>
      <c r="C1154" s="36">
        <v>151</v>
      </c>
      <c r="D1154" s="36">
        <v>151</v>
      </c>
      <c r="E1154" s="39">
        <v>368</v>
      </c>
      <c r="F1154" s="27">
        <f t="shared" si="41"/>
        <v>100</v>
      </c>
      <c r="G1154" s="27">
        <f t="shared" si="42"/>
        <v>41.0326086956522</v>
      </c>
    </row>
    <row r="1155" s="2" customFormat="1" spans="1:7">
      <c r="A1155" s="37" t="s">
        <v>879</v>
      </c>
      <c r="B1155" s="57">
        <v>3150</v>
      </c>
      <c r="C1155" s="36">
        <v>5691</v>
      </c>
      <c r="D1155" s="36">
        <v>5691</v>
      </c>
      <c r="E1155" s="39">
        <v>3898</v>
      </c>
      <c r="F1155" s="27">
        <f t="shared" si="41"/>
        <v>100</v>
      </c>
      <c r="G1155" s="27">
        <f t="shared" si="42"/>
        <v>145.997947665469</v>
      </c>
    </row>
    <row r="1156" s="2" customFormat="1" spans="1:7">
      <c r="A1156" s="37" t="s">
        <v>880</v>
      </c>
      <c r="B1156" s="57">
        <v>0</v>
      </c>
      <c r="C1156" s="36"/>
      <c r="D1156" s="36"/>
      <c r="E1156" s="39">
        <v>0</v>
      </c>
      <c r="F1156" s="27" t="e">
        <f t="shared" si="41"/>
        <v>#DIV/0!</v>
      </c>
      <c r="G1156" s="27" t="e">
        <f t="shared" si="42"/>
        <v>#DIV/0!</v>
      </c>
    </row>
    <row r="1157" s="2" customFormat="1" spans="1:7">
      <c r="A1157" s="37" t="s">
        <v>881</v>
      </c>
      <c r="B1157" s="57">
        <v>64</v>
      </c>
      <c r="C1157" s="36">
        <v>129</v>
      </c>
      <c r="D1157" s="36">
        <v>129</v>
      </c>
      <c r="E1157" s="39">
        <v>149</v>
      </c>
      <c r="F1157" s="27">
        <f t="shared" si="41"/>
        <v>100</v>
      </c>
      <c r="G1157" s="27">
        <f t="shared" si="42"/>
        <v>86.5771812080537</v>
      </c>
    </row>
    <row r="1158" s="2" customFormat="1" spans="1:7">
      <c r="A1158" s="37" t="s">
        <v>882</v>
      </c>
      <c r="B1158" s="57">
        <v>117</v>
      </c>
      <c r="C1158" s="36">
        <v>243</v>
      </c>
      <c r="D1158" s="36">
        <v>243</v>
      </c>
      <c r="E1158" s="39">
        <v>117</v>
      </c>
      <c r="F1158" s="27">
        <f t="shared" si="41"/>
        <v>100</v>
      </c>
      <c r="G1158" s="27">
        <f t="shared" si="42"/>
        <v>207.692307692308</v>
      </c>
    </row>
    <row r="1159" s="2" customFormat="1" spans="1:7">
      <c r="A1159" s="37" t="s">
        <v>883</v>
      </c>
      <c r="B1159" s="57">
        <v>1052</v>
      </c>
      <c r="C1159" s="36">
        <v>125</v>
      </c>
      <c r="D1159" s="36">
        <v>125</v>
      </c>
      <c r="E1159" s="39">
        <v>1383</v>
      </c>
      <c r="F1159" s="27">
        <f t="shared" si="41"/>
        <v>100</v>
      </c>
      <c r="G1159" s="27">
        <f t="shared" si="42"/>
        <v>9.03832248734635</v>
      </c>
    </row>
    <row r="1160" s="2" customFormat="1" spans="1:7">
      <c r="A1160" s="37" t="s">
        <v>884</v>
      </c>
      <c r="B1160" s="57">
        <v>58</v>
      </c>
      <c r="C1160" s="36">
        <v>57</v>
      </c>
      <c r="D1160" s="36">
        <v>57</v>
      </c>
      <c r="E1160" s="39">
        <v>56</v>
      </c>
      <c r="F1160" s="27">
        <f t="shared" si="41"/>
        <v>100</v>
      </c>
      <c r="G1160" s="27">
        <f t="shared" si="42"/>
        <v>101.785714285714</v>
      </c>
    </row>
    <row r="1161" s="2" customFormat="1" spans="1:7">
      <c r="A1161" s="37" t="s">
        <v>885</v>
      </c>
      <c r="B1161" s="57">
        <v>0</v>
      </c>
      <c r="C1161" s="36"/>
      <c r="D1161" s="36"/>
      <c r="E1161" s="39">
        <v>10</v>
      </c>
      <c r="F1161" s="27" t="e">
        <f t="shared" si="41"/>
        <v>#DIV/0!</v>
      </c>
      <c r="G1161" s="27">
        <f t="shared" si="42"/>
        <v>0</v>
      </c>
    </row>
    <row r="1162" s="2" customFormat="1" spans="1:7">
      <c r="A1162" s="37" t="s">
        <v>886</v>
      </c>
      <c r="B1162" s="57">
        <v>0</v>
      </c>
      <c r="C1162" s="36"/>
      <c r="D1162" s="36"/>
      <c r="E1162" s="39">
        <v>0</v>
      </c>
      <c r="F1162" s="27" t="e">
        <f t="shared" si="41"/>
        <v>#DIV/0!</v>
      </c>
      <c r="G1162" s="27" t="e">
        <f t="shared" si="42"/>
        <v>#DIV/0!</v>
      </c>
    </row>
    <row r="1163" s="2" customFormat="1" spans="1:7">
      <c r="A1163" s="37" t="s">
        <v>887</v>
      </c>
      <c r="B1163" s="57">
        <v>0</v>
      </c>
      <c r="C1163" s="36"/>
      <c r="D1163" s="36"/>
      <c r="E1163" s="58">
        <v>0</v>
      </c>
      <c r="F1163" s="27" t="e">
        <f t="shared" si="41"/>
        <v>#DIV/0!</v>
      </c>
      <c r="G1163" s="27" t="e">
        <f t="shared" si="42"/>
        <v>#DIV/0!</v>
      </c>
    </row>
    <row r="1164" s="2" customFormat="1" spans="1:7">
      <c r="A1164" s="37" t="s">
        <v>888</v>
      </c>
      <c r="B1164" s="57">
        <v>0</v>
      </c>
      <c r="C1164" s="36"/>
      <c r="D1164" s="36"/>
      <c r="E1164" s="39">
        <v>0</v>
      </c>
      <c r="F1164" s="27" t="e">
        <f t="shared" si="41"/>
        <v>#DIV/0!</v>
      </c>
      <c r="G1164" s="27" t="e">
        <f t="shared" si="42"/>
        <v>#DIV/0!</v>
      </c>
    </row>
    <row r="1165" s="2" customFormat="1" spans="1:7">
      <c r="A1165" s="37" t="s">
        <v>889</v>
      </c>
      <c r="B1165" s="57">
        <v>0</v>
      </c>
      <c r="C1165" s="36"/>
      <c r="D1165" s="36"/>
      <c r="E1165" s="39">
        <v>0</v>
      </c>
      <c r="F1165" s="27" t="e">
        <f t="shared" si="41"/>
        <v>#DIV/0!</v>
      </c>
      <c r="G1165" s="27" t="e">
        <f t="shared" si="42"/>
        <v>#DIV/0!</v>
      </c>
    </row>
    <row r="1166" s="2" customFormat="1" spans="1:7">
      <c r="A1166" s="37" t="s">
        <v>890</v>
      </c>
      <c r="B1166" s="57">
        <v>0</v>
      </c>
      <c r="C1166" s="36"/>
      <c r="D1166" s="36"/>
      <c r="E1166" s="39">
        <v>0</v>
      </c>
      <c r="F1166" s="27" t="e">
        <f t="shared" si="41"/>
        <v>#DIV/0!</v>
      </c>
      <c r="G1166" s="27" t="e">
        <f t="shared" si="42"/>
        <v>#DIV/0!</v>
      </c>
    </row>
    <row r="1167" s="2" customFormat="1" spans="1:7">
      <c r="A1167" s="37" t="s">
        <v>891</v>
      </c>
      <c r="B1167" s="57">
        <v>0</v>
      </c>
      <c r="C1167" s="36"/>
      <c r="D1167" s="36"/>
      <c r="E1167" s="39">
        <v>0</v>
      </c>
      <c r="F1167" s="27" t="e">
        <f t="shared" si="41"/>
        <v>#DIV/0!</v>
      </c>
      <c r="G1167" s="27" t="e">
        <f t="shared" si="42"/>
        <v>#DIV/0!</v>
      </c>
    </row>
    <row r="1168" s="2" customFormat="1" spans="1:7">
      <c r="A1168" s="37" t="s">
        <v>892</v>
      </c>
      <c r="B1168" s="57">
        <v>0</v>
      </c>
      <c r="C1168" s="36"/>
      <c r="D1168" s="36"/>
      <c r="E1168" s="39">
        <v>0</v>
      </c>
      <c r="F1168" s="27" t="e">
        <f t="shared" si="41"/>
        <v>#DIV/0!</v>
      </c>
      <c r="G1168" s="27" t="e">
        <f t="shared" si="42"/>
        <v>#DIV/0!</v>
      </c>
    </row>
    <row r="1169" s="2" customFormat="1" spans="1:7">
      <c r="A1169" s="37" t="s">
        <v>893</v>
      </c>
      <c r="B1169" s="57">
        <v>0</v>
      </c>
      <c r="C1169" s="36"/>
      <c r="D1169" s="36"/>
      <c r="E1169" s="39">
        <v>0</v>
      </c>
      <c r="F1169" s="27" t="e">
        <f t="shared" si="41"/>
        <v>#DIV/0!</v>
      </c>
      <c r="G1169" s="27" t="e">
        <f t="shared" si="42"/>
        <v>#DIV/0!</v>
      </c>
    </row>
    <row r="1170" s="2" customFormat="1" spans="1:7">
      <c r="A1170" s="37" t="s">
        <v>894</v>
      </c>
      <c r="B1170" s="57">
        <v>0</v>
      </c>
      <c r="C1170" s="36"/>
      <c r="D1170" s="36"/>
      <c r="E1170" s="39">
        <v>0</v>
      </c>
      <c r="F1170" s="27" t="e">
        <f t="shared" si="41"/>
        <v>#DIV/0!</v>
      </c>
      <c r="G1170" s="27" t="e">
        <f t="shared" si="42"/>
        <v>#DIV/0!</v>
      </c>
    </row>
    <row r="1171" s="2" customFormat="1" spans="1:7">
      <c r="A1171" s="37" t="s">
        <v>895</v>
      </c>
      <c r="B1171" s="57">
        <v>0</v>
      </c>
      <c r="C1171" s="36"/>
      <c r="D1171" s="36"/>
      <c r="E1171" s="39">
        <v>0</v>
      </c>
      <c r="F1171" s="27" t="e">
        <f t="shared" si="41"/>
        <v>#DIV/0!</v>
      </c>
      <c r="G1171" s="27" t="e">
        <f t="shared" si="42"/>
        <v>#DIV/0!</v>
      </c>
    </row>
    <row r="1172" s="2" customFormat="1" spans="1:7">
      <c r="A1172" s="37" t="s">
        <v>896</v>
      </c>
      <c r="B1172" s="57">
        <v>0</v>
      </c>
      <c r="C1172" s="36"/>
      <c r="D1172" s="36"/>
      <c r="E1172" s="39">
        <v>0</v>
      </c>
      <c r="F1172" s="27" t="e">
        <f t="shared" si="41"/>
        <v>#DIV/0!</v>
      </c>
      <c r="G1172" s="27" t="e">
        <f t="shared" si="42"/>
        <v>#DIV/0!</v>
      </c>
    </row>
    <row r="1173" s="2" customFormat="1" spans="1:7">
      <c r="A1173" s="37" t="s">
        <v>897</v>
      </c>
      <c r="B1173" s="57">
        <v>0</v>
      </c>
      <c r="C1173" s="36"/>
      <c r="D1173" s="36"/>
      <c r="E1173" s="39">
        <v>0</v>
      </c>
      <c r="F1173" s="27" t="e">
        <f t="shared" si="41"/>
        <v>#DIV/0!</v>
      </c>
      <c r="G1173" s="27" t="e">
        <f t="shared" si="42"/>
        <v>#DIV/0!</v>
      </c>
    </row>
    <row r="1174" s="2" customFormat="1" spans="1:7">
      <c r="A1174" s="37" t="s">
        <v>898</v>
      </c>
      <c r="B1174" s="57">
        <v>0</v>
      </c>
      <c r="C1174" s="36"/>
      <c r="D1174" s="36"/>
      <c r="E1174" s="39">
        <v>0</v>
      </c>
      <c r="F1174" s="27" t="e">
        <f t="shared" si="41"/>
        <v>#DIV/0!</v>
      </c>
      <c r="G1174" s="27" t="e">
        <f t="shared" si="42"/>
        <v>#DIV/0!</v>
      </c>
    </row>
    <row r="1175" s="2" customFormat="1" spans="1:7">
      <c r="A1175" s="37" t="s">
        <v>21</v>
      </c>
      <c r="B1175" s="57">
        <v>1837</v>
      </c>
      <c r="C1175" s="36">
        <v>1991</v>
      </c>
      <c r="D1175" s="36">
        <v>1991</v>
      </c>
      <c r="E1175" s="39">
        <v>1871</v>
      </c>
      <c r="F1175" s="27">
        <f t="shared" si="41"/>
        <v>100</v>
      </c>
      <c r="G1175" s="27">
        <f t="shared" si="42"/>
        <v>106.413682522715</v>
      </c>
    </row>
    <row r="1176" s="2" customFormat="1" spans="1:7">
      <c r="A1176" s="37" t="s">
        <v>899</v>
      </c>
      <c r="B1176" s="57">
        <v>0</v>
      </c>
      <c r="C1176" s="36">
        <v>945</v>
      </c>
      <c r="D1176" s="36">
        <v>612</v>
      </c>
      <c r="E1176" s="39">
        <v>0</v>
      </c>
      <c r="F1176" s="27">
        <f t="shared" si="41"/>
        <v>64.7619047619048</v>
      </c>
      <c r="G1176" s="27" t="e">
        <f t="shared" si="42"/>
        <v>#DIV/0!</v>
      </c>
    </row>
    <row r="1177" s="2" customFormat="1" spans="1:7">
      <c r="A1177" s="33" t="s">
        <v>900</v>
      </c>
      <c r="B1177" s="57">
        <v>116</v>
      </c>
      <c r="C1177" s="36">
        <f>SUM(C1178:C1191)</f>
        <v>117</v>
      </c>
      <c r="D1177" s="36">
        <f>SUM(D1178:D1191)</f>
        <v>117</v>
      </c>
      <c r="E1177" s="39">
        <v>115</v>
      </c>
      <c r="F1177" s="27">
        <f t="shared" si="41"/>
        <v>100</v>
      </c>
      <c r="G1177" s="27">
        <f t="shared" si="42"/>
        <v>101.739130434783</v>
      </c>
    </row>
    <row r="1178" s="2" customFormat="1" spans="1:7">
      <c r="A1178" s="37" t="s">
        <v>12</v>
      </c>
      <c r="B1178" s="57">
        <v>0</v>
      </c>
      <c r="C1178" s="36"/>
      <c r="D1178" s="36"/>
      <c r="E1178" s="39">
        <v>0</v>
      </c>
      <c r="F1178" s="27" t="e">
        <f t="shared" si="41"/>
        <v>#DIV/0!</v>
      </c>
      <c r="G1178" s="27" t="e">
        <f t="shared" si="42"/>
        <v>#DIV/0!</v>
      </c>
    </row>
    <row r="1179" s="2" customFormat="1" spans="1:7">
      <c r="A1179" s="37" t="s">
        <v>13</v>
      </c>
      <c r="B1179" s="57">
        <v>0</v>
      </c>
      <c r="C1179" s="36"/>
      <c r="D1179" s="36"/>
      <c r="E1179" s="39">
        <v>0</v>
      </c>
      <c r="F1179" s="27" t="e">
        <f t="shared" si="41"/>
        <v>#DIV/0!</v>
      </c>
      <c r="G1179" s="27" t="e">
        <f t="shared" si="42"/>
        <v>#DIV/0!</v>
      </c>
    </row>
    <row r="1180" s="2" customFormat="1" spans="1:7">
      <c r="A1180" s="37" t="s">
        <v>14</v>
      </c>
      <c r="B1180" s="57">
        <v>0</v>
      </c>
      <c r="C1180" s="36"/>
      <c r="D1180" s="36"/>
      <c r="E1180" s="39">
        <v>0</v>
      </c>
      <c r="F1180" s="27" t="e">
        <f t="shared" si="41"/>
        <v>#DIV/0!</v>
      </c>
      <c r="G1180" s="27" t="e">
        <f t="shared" si="42"/>
        <v>#DIV/0!</v>
      </c>
    </row>
    <row r="1181" s="2" customFormat="1" spans="1:7">
      <c r="A1181" s="37" t="s">
        <v>901</v>
      </c>
      <c r="B1181" s="57">
        <v>76</v>
      </c>
      <c r="C1181" s="36">
        <v>93</v>
      </c>
      <c r="D1181" s="36">
        <v>93</v>
      </c>
      <c r="E1181" s="39">
        <v>76</v>
      </c>
      <c r="F1181" s="27">
        <f t="shared" si="41"/>
        <v>100</v>
      </c>
      <c r="G1181" s="27">
        <f t="shared" si="42"/>
        <v>122.368421052632</v>
      </c>
    </row>
    <row r="1182" s="2" customFormat="1" spans="1:7">
      <c r="A1182" s="37" t="s">
        <v>902</v>
      </c>
      <c r="B1182" s="57">
        <v>0</v>
      </c>
      <c r="C1182" s="36"/>
      <c r="D1182" s="36"/>
      <c r="E1182" s="39">
        <v>0</v>
      </c>
      <c r="F1182" s="27" t="e">
        <f t="shared" si="41"/>
        <v>#DIV/0!</v>
      </c>
      <c r="G1182" s="27" t="e">
        <f t="shared" si="42"/>
        <v>#DIV/0!</v>
      </c>
    </row>
    <row r="1183" s="2" customFormat="1" spans="1:7">
      <c r="A1183" s="37" t="s">
        <v>903</v>
      </c>
      <c r="B1183" s="57">
        <v>0</v>
      </c>
      <c r="C1183" s="36"/>
      <c r="D1183" s="36"/>
      <c r="E1183" s="39">
        <v>0</v>
      </c>
      <c r="F1183" s="27" t="e">
        <f t="shared" si="41"/>
        <v>#DIV/0!</v>
      </c>
      <c r="G1183" s="27" t="e">
        <f t="shared" si="42"/>
        <v>#DIV/0!</v>
      </c>
    </row>
    <row r="1184" s="2" customFormat="1" spans="1:7">
      <c r="A1184" s="37" t="s">
        <v>904</v>
      </c>
      <c r="B1184" s="57">
        <v>0</v>
      </c>
      <c r="C1184" s="36"/>
      <c r="D1184" s="36"/>
      <c r="E1184" s="39">
        <v>0</v>
      </c>
      <c r="F1184" s="27" t="e">
        <f t="shared" si="41"/>
        <v>#DIV/0!</v>
      </c>
      <c r="G1184" s="27" t="e">
        <f t="shared" si="42"/>
        <v>#DIV/0!</v>
      </c>
    </row>
    <row r="1185" s="2" customFormat="1" spans="1:7">
      <c r="A1185" s="37" t="s">
        <v>905</v>
      </c>
      <c r="B1185" s="57">
        <v>0</v>
      </c>
      <c r="C1185" s="36"/>
      <c r="D1185" s="36"/>
      <c r="E1185" s="39">
        <v>0</v>
      </c>
      <c r="F1185" s="27" t="e">
        <f t="shared" si="41"/>
        <v>#DIV/0!</v>
      </c>
      <c r="G1185" s="27" t="e">
        <f t="shared" si="42"/>
        <v>#DIV/0!</v>
      </c>
    </row>
    <row r="1186" s="2" customFormat="1" spans="1:7">
      <c r="A1186" s="37" t="s">
        <v>906</v>
      </c>
      <c r="B1186" s="57">
        <v>0</v>
      </c>
      <c r="C1186" s="36"/>
      <c r="D1186" s="36"/>
      <c r="E1186" s="39">
        <v>0</v>
      </c>
      <c r="F1186" s="27" t="e">
        <f t="shared" si="41"/>
        <v>#DIV/0!</v>
      </c>
      <c r="G1186" s="27" t="e">
        <f t="shared" si="42"/>
        <v>#DIV/0!</v>
      </c>
    </row>
    <row r="1187" s="2" customFormat="1" spans="1:7">
      <c r="A1187" s="37" t="s">
        <v>907</v>
      </c>
      <c r="B1187" s="57">
        <v>0</v>
      </c>
      <c r="C1187" s="36"/>
      <c r="D1187" s="36"/>
      <c r="E1187" s="39">
        <v>0</v>
      </c>
      <c r="F1187" s="27" t="e">
        <f t="shared" si="41"/>
        <v>#DIV/0!</v>
      </c>
      <c r="G1187" s="27" t="e">
        <f t="shared" si="42"/>
        <v>#DIV/0!</v>
      </c>
    </row>
    <row r="1188" s="2" customFormat="1" spans="1:7">
      <c r="A1188" s="37" t="s">
        <v>908</v>
      </c>
      <c r="B1188" s="57">
        <v>0</v>
      </c>
      <c r="C1188" s="36"/>
      <c r="D1188" s="36"/>
      <c r="E1188" s="39">
        <v>0</v>
      </c>
      <c r="F1188" s="27" t="e">
        <f t="shared" si="41"/>
        <v>#DIV/0!</v>
      </c>
      <c r="G1188" s="27" t="e">
        <f t="shared" si="42"/>
        <v>#DIV/0!</v>
      </c>
    </row>
    <row r="1189" s="2" customFormat="1" spans="1:7">
      <c r="A1189" s="37" t="s">
        <v>909</v>
      </c>
      <c r="B1189" s="57">
        <v>0</v>
      </c>
      <c r="C1189" s="36"/>
      <c r="D1189" s="36"/>
      <c r="E1189" s="39">
        <v>0</v>
      </c>
      <c r="F1189" s="27" t="e">
        <f t="shared" si="41"/>
        <v>#DIV/0!</v>
      </c>
      <c r="G1189" s="27" t="e">
        <f t="shared" si="42"/>
        <v>#DIV/0!</v>
      </c>
    </row>
    <row r="1190" s="2" customFormat="1" spans="1:7">
      <c r="A1190" s="37" t="s">
        <v>910</v>
      </c>
      <c r="B1190" s="57">
        <v>0</v>
      </c>
      <c r="C1190" s="36"/>
      <c r="D1190" s="36"/>
      <c r="E1190" s="35">
        <v>0</v>
      </c>
      <c r="F1190" s="27" t="e">
        <f t="shared" si="41"/>
        <v>#DIV/0!</v>
      </c>
      <c r="G1190" s="27" t="e">
        <f t="shared" si="42"/>
        <v>#DIV/0!</v>
      </c>
    </row>
    <row r="1191" s="2" customFormat="1" spans="1:7">
      <c r="A1191" s="37" t="s">
        <v>911</v>
      </c>
      <c r="B1191" s="57">
        <v>40</v>
      </c>
      <c r="C1191" s="36">
        <v>24</v>
      </c>
      <c r="D1191" s="36">
        <v>24</v>
      </c>
      <c r="E1191" s="35">
        <v>39</v>
      </c>
      <c r="F1191" s="27">
        <f t="shared" si="41"/>
        <v>100</v>
      </c>
      <c r="G1191" s="27">
        <f t="shared" si="42"/>
        <v>61.5384615384615</v>
      </c>
    </row>
    <row r="1192" s="2" customFormat="1" spans="1:7">
      <c r="A1192" s="33" t="s">
        <v>912</v>
      </c>
      <c r="B1192" s="57">
        <v>0</v>
      </c>
      <c r="C1192" s="36">
        <f>C1193</f>
        <v>0</v>
      </c>
      <c r="D1192" s="36">
        <f>D1193</f>
        <v>0</v>
      </c>
      <c r="E1192" s="35">
        <v>0</v>
      </c>
      <c r="F1192" s="27" t="e">
        <f t="shared" si="41"/>
        <v>#DIV/0!</v>
      </c>
      <c r="G1192" s="27" t="e">
        <f t="shared" si="42"/>
        <v>#DIV/0!</v>
      </c>
    </row>
    <row r="1193" s="2" customFormat="1" spans="1:7">
      <c r="A1193" s="37" t="s">
        <v>913</v>
      </c>
      <c r="B1193" s="57">
        <v>0</v>
      </c>
      <c r="C1193" s="36"/>
      <c r="D1193" s="36"/>
      <c r="E1193" s="35">
        <v>0</v>
      </c>
      <c r="F1193" s="27" t="e">
        <f t="shared" si="41"/>
        <v>#DIV/0!</v>
      </c>
      <c r="G1193" s="27" t="e">
        <f t="shared" si="42"/>
        <v>#DIV/0!</v>
      </c>
    </row>
    <row r="1194" s="4" customFormat="1" spans="1:7">
      <c r="A1194" s="43" t="s">
        <v>914</v>
      </c>
      <c r="B1194" s="59">
        <v>39542</v>
      </c>
      <c r="C1194" s="45">
        <f>SUM(C1195,C1207,C1211)</f>
        <v>44038</v>
      </c>
      <c r="D1194" s="45">
        <f>SUM(D1195,D1207,D1211)</f>
        <v>43450</v>
      </c>
      <c r="E1194" s="52">
        <v>41299</v>
      </c>
      <c r="F1194" s="47">
        <f t="shared" si="41"/>
        <v>98.6647894999773</v>
      </c>
      <c r="G1194" s="47">
        <f t="shared" si="42"/>
        <v>105.208358555897</v>
      </c>
    </row>
    <row r="1195" s="2" customFormat="1" spans="1:7">
      <c r="A1195" s="33" t="s">
        <v>915</v>
      </c>
      <c r="B1195" s="57">
        <v>16800</v>
      </c>
      <c r="C1195" s="36">
        <f>SUM(C1196:C1206)</f>
        <v>19768</v>
      </c>
      <c r="D1195" s="36">
        <f>SUM(D1196:D1206)</f>
        <v>19205</v>
      </c>
      <c r="E1195" s="35">
        <v>18307</v>
      </c>
      <c r="F1195" s="27">
        <f t="shared" ref="F1195:F1258" si="43">D1195/C1195%</f>
        <v>97.1519627681101</v>
      </c>
      <c r="G1195" s="27">
        <f t="shared" ref="G1195:G1258" si="44">D1195/E1195%</f>
        <v>104.905227508603</v>
      </c>
    </row>
    <row r="1196" s="2" customFormat="1" spans="1:7">
      <c r="A1196" s="37" t="s">
        <v>916</v>
      </c>
      <c r="B1196" s="57">
        <v>0</v>
      </c>
      <c r="C1196" s="36"/>
      <c r="D1196" s="36"/>
      <c r="E1196" s="35">
        <v>0</v>
      </c>
      <c r="F1196" s="27" t="e">
        <f t="shared" si="43"/>
        <v>#DIV/0!</v>
      </c>
      <c r="G1196" s="27" t="e">
        <f t="shared" si="44"/>
        <v>#DIV/0!</v>
      </c>
    </row>
    <row r="1197" s="2" customFormat="1" spans="1:7">
      <c r="A1197" s="37" t="s">
        <v>917</v>
      </c>
      <c r="B1197" s="57">
        <v>0</v>
      </c>
      <c r="C1197" s="36"/>
      <c r="D1197" s="36"/>
      <c r="E1197" s="35">
        <v>0</v>
      </c>
      <c r="F1197" s="27" t="e">
        <f t="shared" si="43"/>
        <v>#DIV/0!</v>
      </c>
      <c r="G1197" s="27" t="e">
        <f t="shared" si="44"/>
        <v>#DIV/0!</v>
      </c>
    </row>
    <row r="1198" s="2" customFormat="1" spans="1:7">
      <c r="A1198" s="37" t="s">
        <v>918</v>
      </c>
      <c r="B1198" s="57">
        <v>3000</v>
      </c>
      <c r="C1198" s="36">
        <v>10765</v>
      </c>
      <c r="D1198" s="36">
        <v>10702</v>
      </c>
      <c r="E1198" s="35">
        <v>3733</v>
      </c>
      <c r="F1198" s="27">
        <f t="shared" si="43"/>
        <v>99.4147700882489</v>
      </c>
      <c r="G1198" s="27">
        <f t="shared" si="44"/>
        <v>286.686311277793</v>
      </c>
    </row>
    <row r="1199" s="2" customFormat="1" spans="1:7">
      <c r="A1199" s="37" t="s">
        <v>919</v>
      </c>
      <c r="B1199" s="57">
        <v>0</v>
      </c>
      <c r="C1199" s="36"/>
      <c r="D1199" s="36"/>
      <c r="E1199" s="35">
        <v>0</v>
      </c>
      <c r="F1199" s="27" t="e">
        <f t="shared" si="43"/>
        <v>#DIV/0!</v>
      </c>
      <c r="G1199" s="27" t="e">
        <f t="shared" si="44"/>
        <v>#DIV/0!</v>
      </c>
    </row>
    <row r="1200" s="2" customFormat="1" spans="1:7">
      <c r="A1200" s="37" t="s">
        <v>920</v>
      </c>
      <c r="B1200" s="57">
        <v>2500</v>
      </c>
      <c r="C1200" s="36">
        <v>2810</v>
      </c>
      <c r="D1200" s="36">
        <v>2810</v>
      </c>
      <c r="E1200" s="35">
        <v>2697</v>
      </c>
      <c r="F1200" s="27">
        <f t="shared" si="43"/>
        <v>100</v>
      </c>
      <c r="G1200" s="27">
        <f t="shared" si="44"/>
        <v>104.189840563589</v>
      </c>
    </row>
    <row r="1201" s="2" customFormat="1" spans="1:7">
      <c r="A1201" s="37" t="s">
        <v>921</v>
      </c>
      <c r="B1201" s="57">
        <v>0</v>
      </c>
      <c r="C1201" s="36"/>
      <c r="D1201" s="36"/>
      <c r="E1201" s="35">
        <v>0</v>
      </c>
      <c r="F1201" s="27" t="e">
        <f t="shared" si="43"/>
        <v>#DIV/0!</v>
      </c>
      <c r="G1201" s="27" t="e">
        <f t="shared" si="44"/>
        <v>#DIV/0!</v>
      </c>
    </row>
    <row r="1202" s="2" customFormat="1" spans="1:7">
      <c r="A1202" s="37" t="s">
        <v>922</v>
      </c>
      <c r="B1202" s="57">
        <v>0</v>
      </c>
      <c r="C1202" s="36">
        <v>17</v>
      </c>
      <c r="D1202" s="36">
        <v>17</v>
      </c>
      <c r="E1202" s="35">
        <v>0</v>
      </c>
      <c r="F1202" s="27">
        <f t="shared" si="43"/>
        <v>100</v>
      </c>
      <c r="G1202" s="27" t="e">
        <f t="shared" si="44"/>
        <v>#DIV/0!</v>
      </c>
    </row>
    <row r="1203" s="2" customFormat="1" spans="1:7">
      <c r="A1203" s="37" t="s">
        <v>923</v>
      </c>
      <c r="B1203" s="57">
        <v>4000</v>
      </c>
      <c r="C1203" s="36">
        <v>3399</v>
      </c>
      <c r="D1203" s="36">
        <v>3399</v>
      </c>
      <c r="E1203" s="35">
        <v>4147</v>
      </c>
      <c r="F1203" s="27">
        <f t="shared" si="43"/>
        <v>100</v>
      </c>
      <c r="G1203" s="27">
        <f t="shared" si="44"/>
        <v>81.9628647214854</v>
      </c>
    </row>
    <row r="1204" s="2" customFormat="1" spans="1:7">
      <c r="A1204" s="37" t="s">
        <v>924</v>
      </c>
      <c r="B1204" s="57">
        <v>0</v>
      </c>
      <c r="C1204" s="36"/>
      <c r="D1204" s="36"/>
      <c r="E1204" s="35">
        <v>0</v>
      </c>
      <c r="F1204" s="27" t="e">
        <f t="shared" si="43"/>
        <v>#DIV/0!</v>
      </c>
      <c r="G1204" s="27" t="e">
        <f t="shared" si="44"/>
        <v>#DIV/0!</v>
      </c>
    </row>
    <row r="1205" s="2" customFormat="1" spans="1:7">
      <c r="A1205" s="37" t="s">
        <v>925</v>
      </c>
      <c r="B1205" s="57">
        <v>2000</v>
      </c>
      <c r="C1205" s="36">
        <v>2777</v>
      </c>
      <c r="D1205" s="36">
        <v>2277</v>
      </c>
      <c r="E1205" s="35">
        <v>2230</v>
      </c>
      <c r="F1205" s="27">
        <f t="shared" si="43"/>
        <v>81.9949585884048</v>
      </c>
      <c r="G1205" s="27">
        <f t="shared" si="44"/>
        <v>102.107623318386</v>
      </c>
    </row>
    <row r="1206" s="2" customFormat="1" spans="1:7">
      <c r="A1206" s="37" t="s">
        <v>926</v>
      </c>
      <c r="B1206" s="57">
        <v>5300</v>
      </c>
      <c r="C1206" s="36"/>
      <c r="D1206" s="36"/>
      <c r="E1206" s="35">
        <v>5500</v>
      </c>
      <c r="F1206" s="27" t="e">
        <f t="shared" si="43"/>
        <v>#DIV/0!</v>
      </c>
      <c r="G1206" s="27">
        <f t="shared" si="44"/>
        <v>0</v>
      </c>
    </row>
    <row r="1207" s="2" customFormat="1" spans="1:7">
      <c r="A1207" s="33" t="s">
        <v>927</v>
      </c>
      <c r="B1207" s="57">
        <v>22315</v>
      </c>
      <c r="C1207" s="36">
        <f>SUM(C1208:C1210)</f>
        <v>23635</v>
      </c>
      <c r="D1207" s="36">
        <f>SUM(D1208:D1210)</f>
        <v>23610</v>
      </c>
      <c r="E1207" s="35">
        <v>22565</v>
      </c>
      <c r="F1207" s="27">
        <f t="shared" si="43"/>
        <v>99.8942246668077</v>
      </c>
      <c r="G1207" s="27">
        <f t="shared" si="44"/>
        <v>104.631065809883</v>
      </c>
    </row>
    <row r="1208" s="2" customFormat="1" spans="1:7">
      <c r="A1208" s="37" t="s">
        <v>928</v>
      </c>
      <c r="B1208" s="57">
        <v>22315</v>
      </c>
      <c r="C1208" s="36">
        <v>23635</v>
      </c>
      <c r="D1208" s="36">
        <v>23610</v>
      </c>
      <c r="E1208" s="35">
        <v>22565</v>
      </c>
      <c r="F1208" s="27">
        <f t="shared" si="43"/>
        <v>99.8942246668077</v>
      </c>
      <c r="G1208" s="27">
        <f t="shared" si="44"/>
        <v>104.631065809883</v>
      </c>
    </row>
    <row r="1209" s="2" customFormat="1" spans="1:7">
      <c r="A1209" s="37" t="s">
        <v>929</v>
      </c>
      <c r="B1209" s="57">
        <v>0</v>
      </c>
      <c r="C1209" s="36"/>
      <c r="D1209" s="36"/>
      <c r="E1209" s="35">
        <v>0</v>
      </c>
      <c r="F1209" s="27" t="e">
        <f t="shared" si="43"/>
        <v>#DIV/0!</v>
      </c>
      <c r="G1209" s="27" t="e">
        <f t="shared" si="44"/>
        <v>#DIV/0!</v>
      </c>
    </row>
    <row r="1210" s="2" customFormat="1" spans="1:7">
      <c r="A1210" s="37" t="s">
        <v>930</v>
      </c>
      <c r="B1210" s="57">
        <v>0</v>
      </c>
      <c r="C1210" s="36"/>
      <c r="D1210" s="36"/>
      <c r="E1210" s="35">
        <v>0</v>
      </c>
      <c r="F1210" s="27" t="e">
        <f t="shared" si="43"/>
        <v>#DIV/0!</v>
      </c>
      <c r="G1210" s="27" t="e">
        <f t="shared" si="44"/>
        <v>#DIV/0!</v>
      </c>
    </row>
    <row r="1211" s="2" customFormat="1" spans="1:7">
      <c r="A1211" s="33" t="s">
        <v>931</v>
      </c>
      <c r="B1211" s="57">
        <v>427</v>
      </c>
      <c r="C1211" s="36">
        <f>SUM(C1212:C1214)</f>
        <v>635</v>
      </c>
      <c r="D1211" s="36">
        <f>SUM(D1212:D1214)</f>
        <v>635</v>
      </c>
      <c r="E1211" s="35">
        <v>427</v>
      </c>
      <c r="F1211" s="27">
        <f t="shared" si="43"/>
        <v>100</v>
      </c>
      <c r="G1211" s="27">
        <f t="shared" si="44"/>
        <v>148.711943793911</v>
      </c>
    </row>
    <row r="1212" s="2" customFormat="1" spans="1:7">
      <c r="A1212" s="37" t="s">
        <v>932</v>
      </c>
      <c r="B1212" s="57">
        <v>0</v>
      </c>
      <c r="C1212" s="36"/>
      <c r="D1212" s="36"/>
      <c r="E1212" s="35">
        <v>0</v>
      </c>
      <c r="F1212" s="27" t="e">
        <f t="shared" si="43"/>
        <v>#DIV/0!</v>
      </c>
      <c r="G1212" s="27" t="e">
        <f t="shared" si="44"/>
        <v>#DIV/0!</v>
      </c>
    </row>
    <row r="1213" s="2" customFormat="1" spans="1:7">
      <c r="A1213" s="37" t="s">
        <v>933</v>
      </c>
      <c r="B1213" s="57">
        <v>0</v>
      </c>
      <c r="C1213" s="36"/>
      <c r="D1213" s="36"/>
      <c r="E1213" s="35">
        <v>0</v>
      </c>
      <c r="F1213" s="27" t="e">
        <f t="shared" si="43"/>
        <v>#DIV/0!</v>
      </c>
      <c r="G1213" s="27" t="e">
        <f t="shared" si="44"/>
        <v>#DIV/0!</v>
      </c>
    </row>
    <row r="1214" s="2" customFormat="1" spans="1:7">
      <c r="A1214" s="37" t="s">
        <v>934</v>
      </c>
      <c r="B1214" s="57">
        <v>427</v>
      </c>
      <c r="C1214" s="36">
        <v>635</v>
      </c>
      <c r="D1214" s="36">
        <v>635</v>
      </c>
      <c r="E1214" s="35">
        <v>427</v>
      </c>
      <c r="F1214" s="27">
        <f t="shared" si="43"/>
        <v>100</v>
      </c>
      <c r="G1214" s="27">
        <f t="shared" si="44"/>
        <v>148.711943793911</v>
      </c>
    </row>
    <row r="1215" s="4" customFormat="1" spans="1:7">
      <c r="A1215" s="43" t="s">
        <v>935</v>
      </c>
      <c r="B1215" s="59">
        <v>4875</v>
      </c>
      <c r="C1215" s="45">
        <f>SUM(C1216,C1234,C1241,C1247)</f>
        <v>8451</v>
      </c>
      <c r="D1215" s="45">
        <f>SUM(D1216,D1234,D1241,D1247)</f>
        <v>8464</v>
      </c>
      <c r="E1215" s="52">
        <v>5957</v>
      </c>
      <c r="F1215" s="47">
        <f t="shared" si="43"/>
        <v>100.153827949355</v>
      </c>
      <c r="G1215" s="47">
        <f t="shared" si="44"/>
        <v>142.084942084942</v>
      </c>
    </row>
    <row r="1216" s="2" customFormat="1" spans="1:7">
      <c r="A1216" s="33" t="s">
        <v>936</v>
      </c>
      <c r="B1216" s="57">
        <v>1875</v>
      </c>
      <c r="C1216" s="36">
        <f>SUM(C1217:C1233)</f>
        <v>2351</v>
      </c>
      <c r="D1216" s="36">
        <f>SUM(D1217:D1233)</f>
        <v>2364</v>
      </c>
      <c r="E1216" s="35">
        <v>1836</v>
      </c>
      <c r="F1216" s="27">
        <f t="shared" si="43"/>
        <v>100.552956188856</v>
      </c>
      <c r="G1216" s="27">
        <f t="shared" si="44"/>
        <v>128.758169934641</v>
      </c>
    </row>
    <row r="1217" s="2" customFormat="1" spans="1:7">
      <c r="A1217" s="37" t="s">
        <v>12</v>
      </c>
      <c r="B1217" s="57">
        <v>153</v>
      </c>
      <c r="C1217" s="36">
        <v>195</v>
      </c>
      <c r="D1217" s="36">
        <v>195</v>
      </c>
      <c r="E1217" s="35">
        <v>176</v>
      </c>
      <c r="F1217" s="27">
        <f t="shared" si="43"/>
        <v>100</v>
      </c>
      <c r="G1217" s="27">
        <f t="shared" si="44"/>
        <v>110.795454545455</v>
      </c>
    </row>
    <row r="1218" s="2" customFormat="1" spans="1:7">
      <c r="A1218" s="37" t="s">
        <v>13</v>
      </c>
      <c r="B1218" s="57">
        <v>48</v>
      </c>
      <c r="C1218" s="36">
        <v>39</v>
      </c>
      <c r="D1218" s="36">
        <v>39</v>
      </c>
      <c r="E1218" s="35">
        <v>48</v>
      </c>
      <c r="F1218" s="27">
        <f t="shared" si="43"/>
        <v>100</v>
      </c>
      <c r="G1218" s="27">
        <f t="shared" si="44"/>
        <v>81.25</v>
      </c>
    </row>
    <row r="1219" s="2" customFormat="1" spans="1:7">
      <c r="A1219" s="37" t="s">
        <v>14</v>
      </c>
      <c r="B1219" s="57">
        <v>0</v>
      </c>
      <c r="C1219" s="36"/>
      <c r="D1219" s="36"/>
      <c r="E1219" s="35">
        <v>0</v>
      </c>
      <c r="F1219" s="27" t="e">
        <f t="shared" si="43"/>
        <v>#DIV/0!</v>
      </c>
      <c r="G1219" s="27" t="e">
        <f t="shared" si="44"/>
        <v>#DIV/0!</v>
      </c>
    </row>
    <row r="1220" s="2" customFormat="1" spans="1:7">
      <c r="A1220" s="37" t="s">
        <v>937</v>
      </c>
      <c r="B1220" s="57">
        <v>0</v>
      </c>
      <c r="C1220" s="36"/>
      <c r="D1220" s="36"/>
      <c r="E1220" s="35">
        <v>0</v>
      </c>
      <c r="F1220" s="27" t="e">
        <f t="shared" si="43"/>
        <v>#DIV/0!</v>
      </c>
      <c r="G1220" s="27" t="e">
        <f t="shared" si="44"/>
        <v>#DIV/0!</v>
      </c>
    </row>
    <row r="1221" s="2" customFormat="1" spans="1:7">
      <c r="A1221" s="37" t="s">
        <v>938</v>
      </c>
      <c r="B1221" s="57">
        <v>0</v>
      </c>
      <c r="C1221" s="36"/>
      <c r="D1221" s="36"/>
      <c r="E1221" s="35">
        <v>0</v>
      </c>
      <c r="F1221" s="27" t="e">
        <f t="shared" si="43"/>
        <v>#DIV/0!</v>
      </c>
      <c r="G1221" s="27" t="e">
        <f t="shared" si="44"/>
        <v>#DIV/0!</v>
      </c>
    </row>
    <row r="1222" s="2" customFormat="1" spans="1:7">
      <c r="A1222" s="37" t="s">
        <v>939</v>
      </c>
      <c r="B1222" s="57">
        <v>0</v>
      </c>
      <c r="C1222" s="36"/>
      <c r="D1222" s="36"/>
      <c r="E1222" s="35">
        <v>0</v>
      </c>
      <c r="F1222" s="27" t="e">
        <f t="shared" si="43"/>
        <v>#DIV/0!</v>
      </c>
      <c r="G1222" s="27" t="e">
        <f t="shared" si="44"/>
        <v>#DIV/0!</v>
      </c>
    </row>
    <row r="1223" s="2" customFormat="1" spans="1:7">
      <c r="A1223" s="37" t="s">
        <v>940</v>
      </c>
      <c r="B1223" s="57">
        <v>0</v>
      </c>
      <c r="C1223" s="36"/>
      <c r="D1223" s="36"/>
      <c r="E1223" s="35">
        <v>0</v>
      </c>
      <c r="F1223" s="27" t="e">
        <f t="shared" si="43"/>
        <v>#DIV/0!</v>
      </c>
      <c r="G1223" s="27" t="e">
        <f t="shared" si="44"/>
        <v>#DIV/0!</v>
      </c>
    </row>
    <row r="1224" s="2" customFormat="1" spans="1:7">
      <c r="A1224" s="37" t="s">
        <v>941</v>
      </c>
      <c r="B1224" s="57">
        <v>0</v>
      </c>
      <c r="C1224" s="36"/>
      <c r="D1224" s="36"/>
      <c r="E1224" s="35">
        <v>0</v>
      </c>
      <c r="F1224" s="27" t="e">
        <f t="shared" si="43"/>
        <v>#DIV/0!</v>
      </c>
      <c r="G1224" s="27" t="e">
        <f t="shared" si="44"/>
        <v>#DIV/0!</v>
      </c>
    </row>
    <row r="1225" s="2" customFormat="1" spans="1:7">
      <c r="A1225" s="37" t="s">
        <v>942</v>
      </c>
      <c r="B1225" s="57">
        <v>0</v>
      </c>
      <c r="C1225" s="36"/>
      <c r="D1225" s="36"/>
      <c r="E1225" s="35">
        <v>0</v>
      </c>
      <c r="F1225" s="27" t="e">
        <f t="shared" si="43"/>
        <v>#DIV/0!</v>
      </c>
      <c r="G1225" s="27" t="e">
        <f t="shared" si="44"/>
        <v>#DIV/0!</v>
      </c>
    </row>
    <row r="1226" s="2" customFormat="1" spans="1:7">
      <c r="A1226" s="37" t="s">
        <v>943</v>
      </c>
      <c r="B1226" s="57">
        <v>0</v>
      </c>
      <c r="C1226" s="36"/>
      <c r="D1226" s="36"/>
      <c r="E1226" s="35">
        <v>0</v>
      </c>
      <c r="F1226" s="27" t="e">
        <f t="shared" si="43"/>
        <v>#DIV/0!</v>
      </c>
      <c r="G1226" s="27" t="e">
        <f t="shared" si="44"/>
        <v>#DIV/0!</v>
      </c>
    </row>
    <row r="1227" s="2" customFormat="1" spans="1:7">
      <c r="A1227" s="37" t="s">
        <v>944</v>
      </c>
      <c r="B1227" s="57">
        <v>0</v>
      </c>
      <c r="C1227" s="36">
        <v>533</v>
      </c>
      <c r="D1227" s="36">
        <v>533</v>
      </c>
      <c r="E1227" s="35">
        <v>0</v>
      </c>
      <c r="F1227" s="27">
        <f t="shared" si="43"/>
        <v>100</v>
      </c>
      <c r="G1227" s="27" t="e">
        <f t="shared" si="44"/>
        <v>#DIV/0!</v>
      </c>
    </row>
    <row r="1228" s="2" customFormat="1" spans="1:7">
      <c r="A1228" s="37" t="s">
        <v>945</v>
      </c>
      <c r="B1228" s="57">
        <v>0</v>
      </c>
      <c r="C1228" s="36"/>
      <c r="D1228" s="36"/>
      <c r="E1228" s="35">
        <v>0</v>
      </c>
      <c r="F1228" s="27" t="e">
        <f t="shared" si="43"/>
        <v>#DIV/0!</v>
      </c>
      <c r="G1228" s="27" t="e">
        <f t="shared" si="44"/>
        <v>#DIV/0!</v>
      </c>
    </row>
    <row r="1229" s="2" customFormat="1" spans="1:7">
      <c r="A1229" s="37" t="s">
        <v>946</v>
      </c>
      <c r="B1229" s="57">
        <v>0</v>
      </c>
      <c r="C1229" s="36">
        <v>743</v>
      </c>
      <c r="D1229" s="36">
        <v>743</v>
      </c>
      <c r="E1229" s="35">
        <v>0</v>
      </c>
      <c r="F1229" s="27">
        <f t="shared" si="43"/>
        <v>100</v>
      </c>
      <c r="G1229" s="27" t="e">
        <f t="shared" si="44"/>
        <v>#DIV/0!</v>
      </c>
    </row>
    <row r="1230" s="2" customFormat="1" spans="1:7">
      <c r="A1230" s="37" t="s">
        <v>947</v>
      </c>
      <c r="B1230" s="57">
        <v>0</v>
      </c>
      <c r="C1230" s="36"/>
      <c r="D1230" s="36"/>
      <c r="E1230" s="35">
        <v>0</v>
      </c>
      <c r="F1230" s="27" t="e">
        <f t="shared" si="43"/>
        <v>#DIV/0!</v>
      </c>
      <c r="G1230" s="27" t="e">
        <f t="shared" si="44"/>
        <v>#DIV/0!</v>
      </c>
    </row>
    <row r="1231" s="2" customFormat="1" spans="1:7">
      <c r="A1231" s="37" t="s">
        <v>948</v>
      </c>
      <c r="B1231" s="57">
        <v>0</v>
      </c>
      <c r="C1231" s="36"/>
      <c r="D1231" s="36"/>
      <c r="E1231" s="35">
        <v>0</v>
      </c>
      <c r="F1231" s="27" t="e">
        <f t="shared" si="43"/>
        <v>#DIV/0!</v>
      </c>
      <c r="G1231" s="27" t="e">
        <f t="shared" si="44"/>
        <v>#DIV/0!</v>
      </c>
    </row>
    <row r="1232" s="2" customFormat="1" spans="1:7">
      <c r="A1232" s="37" t="s">
        <v>21</v>
      </c>
      <c r="B1232" s="57">
        <v>174</v>
      </c>
      <c r="C1232" s="36">
        <v>66</v>
      </c>
      <c r="D1232" s="36">
        <v>66</v>
      </c>
      <c r="E1232" s="35">
        <v>165</v>
      </c>
      <c r="F1232" s="27">
        <f t="shared" si="43"/>
        <v>100</v>
      </c>
      <c r="G1232" s="27">
        <f t="shared" si="44"/>
        <v>40</v>
      </c>
    </row>
    <row r="1233" s="2" customFormat="1" spans="1:7">
      <c r="A1233" s="37" t="s">
        <v>949</v>
      </c>
      <c r="B1233" s="57">
        <v>1500</v>
      </c>
      <c r="C1233" s="36">
        <v>775</v>
      </c>
      <c r="D1233" s="36">
        <v>788</v>
      </c>
      <c r="E1233" s="35">
        <v>1447</v>
      </c>
      <c r="F1233" s="27">
        <f t="shared" si="43"/>
        <v>101.677419354839</v>
      </c>
      <c r="G1233" s="27">
        <f t="shared" si="44"/>
        <v>54.4574982722875</v>
      </c>
    </row>
    <row r="1234" s="2" customFormat="1" spans="1:7">
      <c r="A1234" s="33" t="s">
        <v>950</v>
      </c>
      <c r="B1234" s="57">
        <v>3000</v>
      </c>
      <c r="C1234" s="36">
        <f>SUM(C1235:C1240)</f>
        <v>6100</v>
      </c>
      <c r="D1234" s="36">
        <f>SUM(D1235:D1240)</f>
        <v>6100</v>
      </c>
      <c r="E1234" s="35">
        <v>3218</v>
      </c>
      <c r="F1234" s="27">
        <f t="shared" si="43"/>
        <v>100</v>
      </c>
      <c r="G1234" s="27">
        <f t="shared" si="44"/>
        <v>189.558732131759</v>
      </c>
    </row>
    <row r="1235" s="2" customFormat="1" spans="1:7">
      <c r="A1235" s="37" t="s">
        <v>951</v>
      </c>
      <c r="B1235" s="57">
        <v>0</v>
      </c>
      <c r="C1235" s="36"/>
      <c r="D1235" s="36"/>
      <c r="E1235" s="35">
        <v>0</v>
      </c>
      <c r="F1235" s="27" t="e">
        <f t="shared" si="43"/>
        <v>#DIV/0!</v>
      </c>
      <c r="G1235" s="27" t="e">
        <f t="shared" si="44"/>
        <v>#DIV/0!</v>
      </c>
    </row>
    <row r="1236" s="2" customFormat="1" spans="1:7">
      <c r="A1236" s="37" t="s">
        <v>952</v>
      </c>
      <c r="B1236" s="57">
        <v>0</v>
      </c>
      <c r="C1236" s="36"/>
      <c r="D1236" s="36"/>
      <c r="E1236" s="35">
        <v>0</v>
      </c>
      <c r="F1236" s="27" t="e">
        <f t="shared" si="43"/>
        <v>#DIV/0!</v>
      </c>
      <c r="G1236" s="27" t="e">
        <f t="shared" si="44"/>
        <v>#DIV/0!</v>
      </c>
    </row>
    <row r="1237" s="2" customFormat="1" spans="1:7">
      <c r="A1237" s="37" t="s">
        <v>953</v>
      </c>
      <c r="B1237" s="57">
        <v>3000</v>
      </c>
      <c r="C1237" s="36">
        <v>6100</v>
      </c>
      <c r="D1237" s="36">
        <v>6100</v>
      </c>
      <c r="E1237" s="35">
        <v>3218</v>
      </c>
      <c r="F1237" s="27">
        <f t="shared" si="43"/>
        <v>100</v>
      </c>
      <c r="G1237" s="27">
        <f t="shared" si="44"/>
        <v>189.558732131759</v>
      </c>
    </row>
    <row r="1238" s="2" customFormat="1" spans="1:7">
      <c r="A1238" s="37" t="s">
        <v>954</v>
      </c>
      <c r="B1238" s="57">
        <v>0</v>
      </c>
      <c r="C1238" s="36"/>
      <c r="D1238" s="36"/>
      <c r="E1238" s="35">
        <v>0</v>
      </c>
      <c r="F1238" s="27" t="e">
        <f t="shared" si="43"/>
        <v>#DIV/0!</v>
      </c>
      <c r="G1238" s="27" t="e">
        <f t="shared" si="44"/>
        <v>#DIV/0!</v>
      </c>
    </row>
    <row r="1239" s="2" customFormat="1" spans="1:7">
      <c r="A1239" s="37" t="s">
        <v>955</v>
      </c>
      <c r="B1239" s="57">
        <v>0</v>
      </c>
      <c r="C1239" s="36"/>
      <c r="D1239" s="36"/>
      <c r="E1239" s="35"/>
      <c r="F1239" s="27" t="e">
        <f t="shared" si="43"/>
        <v>#DIV/0!</v>
      </c>
      <c r="G1239" s="27" t="e">
        <f t="shared" si="44"/>
        <v>#DIV/0!</v>
      </c>
    </row>
    <row r="1240" s="2" customFormat="1" spans="1:7">
      <c r="A1240" s="37" t="s">
        <v>956</v>
      </c>
      <c r="B1240" s="57"/>
      <c r="C1240" s="36"/>
      <c r="D1240" s="36"/>
      <c r="E1240" s="35">
        <v>0</v>
      </c>
      <c r="F1240" s="27" t="e">
        <f t="shared" si="43"/>
        <v>#DIV/0!</v>
      </c>
      <c r="G1240" s="27" t="e">
        <f t="shared" si="44"/>
        <v>#DIV/0!</v>
      </c>
    </row>
    <row r="1241" s="2" customFormat="1" spans="1:7">
      <c r="A1241" s="33" t="s">
        <v>957</v>
      </c>
      <c r="B1241" s="57">
        <v>0</v>
      </c>
      <c r="C1241" s="36">
        <f>SUM(C1242:C1246)</f>
        <v>0</v>
      </c>
      <c r="D1241" s="36">
        <f>SUM(D1242:D1246)</f>
        <v>0</v>
      </c>
      <c r="E1241" s="35">
        <v>903</v>
      </c>
      <c r="F1241" s="27" t="e">
        <f t="shared" si="43"/>
        <v>#DIV/0!</v>
      </c>
      <c r="G1241" s="27">
        <f t="shared" si="44"/>
        <v>0</v>
      </c>
    </row>
    <row r="1242" s="2" customFormat="1" spans="1:7">
      <c r="A1242" s="37" t="s">
        <v>958</v>
      </c>
      <c r="B1242" s="57">
        <v>0</v>
      </c>
      <c r="C1242" s="36"/>
      <c r="D1242" s="36"/>
      <c r="E1242" s="35">
        <v>0</v>
      </c>
      <c r="F1242" s="27" t="e">
        <f t="shared" si="43"/>
        <v>#DIV/0!</v>
      </c>
      <c r="G1242" s="27" t="e">
        <f t="shared" si="44"/>
        <v>#DIV/0!</v>
      </c>
    </row>
    <row r="1243" s="2" customFormat="1" spans="1:7">
      <c r="A1243" s="37" t="s">
        <v>959</v>
      </c>
      <c r="B1243" s="57">
        <v>0</v>
      </c>
      <c r="C1243" s="36"/>
      <c r="D1243" s="36"/>
      <c r="E1243" s="35">
        <v>758</v>
      </c>
      <c r="F1243" s="27" t="e">
        <f t="shared" si="43"/>
        <v>#DIV/0!</v>
      </c>
      <c r="G1243" s="27">
        <f t="shared" si="44"/>
        <v>0</v>
      </c>
    </row>
    <row r="1244" s="2" customFormat="1" spans="1:7">
      <c r="A1244" s="37" t="s">
        <v>960</v>
      </c>
      <c r="B1244" s="57">
        <v>0</v>
      </c>
      <c r="C1244" s="36"/>
      <c r="D1244" s="36"/>
      <c r="E1244" s="35">
        <v>0</v>
      </c>
      <c r="F1244" s="27" t="e">
        <f t="shared" si="43"/>
        <v>#DIV/0!</v>
      </c>
      <c r="G1244" s="27" t="e">
        <f t="shared" si="44"/>
        <v>#DIV/0!</v>
      </c>
    </row>
    <row r="1245" s="2" customFormat="1" spans="1:7">
      <c r="A1245" s="37" t="s">
        <v>961</v>
      </c>
      <c r="B1245" s="57">
        <v>0</v>
      </c>
      <c r="C1245" s="36"/>
      <c r="D1245" s="36"/>
      <c r="E1245" s="35">
        <v>0</v>
      </c>
      <c r="F1245" s="27" t="e">
        <f t="shared" si="43"/>
        <v>#DIV/0!</v>
      </c>
      <c r="G1245" s="27" t="e">
        <f t="shared" si="44"/>
        <v>#DIV/0!</v>
      </c>
    </row>
    <row r="1246" s="2" customFormat="1" spans="1:7">
      <c r="A1246" s="37" t="s">
        <v>962</v>
      </c>
      <c r="B1246" s="57">
        <v>0</v>
      </c>
      <c r="C1246" s="36"/>
      <c r="D1246" s="36"/>
      <c r="E1246" s="35">
        <v>145</v>
      </c>
      <c r="F1246" s="27" t="e">
        <f t="shared" si="43"/>
        <v>#DIV/0!</v>
      </c>
      <c r="G1246" s="27">
        <f t="shared" si="44"/>
        <v>0</v>
      </c>
    </row>
    <row r="1247" s="2" customFormat="1" spans="1:7">
      <c r="A1247" s="33" t="s">
        <v>963</v>
      </c>
      <c r="B1247" s="57">
        <v>0</v>
      </c>
      <c r="C1247" s="36">
        <f>SUM(C1248:C1259)</f>
        <v>0</v>
      </c>
      <c r="D1247" s="36">
        <f>SUM(D1248:D1259)</f>
        <v>0</v>
      </c>
      <c r="E1247" s="35">
        <v>0</v>
      </c>
      <c r="F1247" s="27" t="e">
        <f t="shared" si="43"/>
        <v>#DIV/0!</v>
      </c>
      <c r="G1247" s="27" t="e">
        <f t="shared" si="44"/>
        <v>#DIV/0!</v>
      </c>
    </row>
    <row r="1248" s="2" customFormat="1" spans="1:7">
      <c r="A1248" s="37" t="s">
        <v>964</v>
      </c>
      <c r="B1248" s="57">
        <v>0</v>
      </c>
      <c r="C1248" s="36"/>
      <c r="D1248" s="36"/>
      <c r="E1248" s="35">
        <v>0</v>
      </c>
      <c r="F1248" s="27" t="e">
        <f t="shared" si="43"/>
        <v>#DIV/0!</v>
      </c>
      <c r="G1248" s="27" t="e">
        <f t="shared" si="44"/>
        <v>#DIV/0!</v>
      </c>
    </row>
    <row r="1249" s="2" customFormat="1" spans="1:7">
      <c r="A1249" s="37" t="s">
        <v>965</v>
      </c>
      <c r="B1249" s="57">
        <v>0</v>
      </c>
      <c r="C1249" s="36"/>
      <c r="D1249" s="36"/>
      <c r="E1249" s="35">
        <v>0</v>
      </c>
      <c r="F1249" s="27" t="e">
        <f t="shared" si="43"/>
        <v>#DIV/0!</v>
      </c>
      <c r="G1249" s="27" t="e">
        <f t="shared" si="44"/>
        <v>#DIV/0!</v>
      </c>
    </row>
    <row r="1250" s="2" customFormat="1" spans="1:7">
      <c r="A1250" s="37" t="s">
        <v>966</v>
      </c>
      <c r="B1250" s="57">
        <v>0</v>
      </c>
      <c r="C1250" s="36"/>
      <c r="D1250" s="36"/>
      <c r="E1250" s="35">
        <v>0</v>
      </c>
      <c r="F1250" s="27" t="e">
        <f t="shared" si="43"/>
        <v>#DIV/0!</v>
      </c>
      <c r="G1250" s="27" t="e">
        <f t="shared" si="44"/>
        <v>#DIV/0!</v>
      </c>
    </row>
    <row r="1251" s="2" customFormat="1" spans="1:7">
      <c r="A1251" s="37" t="s">
        <v>967</v>
      </c>
      <c r="B1251" s="57">
        <v>0</v>
      </c>
      <c r="C1251" s="36"/>
      <c r="D1251" s="36"/>
      <c r="E1251" s="35">
        <v>0</v>
      </c>
      <c r="F1251" s="27" t="e">
        <f t="shared" si="43"/>
        <v>#DIV/0!</v>
      </c>
      <c r="G1251" s="27" t="e">
        <f t="shared" si="44"/>
        <v>#DIV/0!</v>
      </c>
    </row>
    <row r="1252" s="2" customFormat="1" spans="1:7">
      <c r="A1252" s="37" t="s">
        <v>968</v>
      </c>
      <c r="B1252" s="57">
        <v>0</v>
      </c>
      <c r="C1252" s="36"/>
      <c r="D1252" s="36"/>
      <c r="E1252" s="35">
        <v>0</v>
      </c>
      <c r="F1252" s="27" t="e">
        <f t="shared" si="43"/>
        <v>#DIV/0!</v>
      </c>
      <c r="G1252" s="27" t="e">
        <f t="shared" si="44"/>
        <v>#DIV/0!</v>
      </c>
    </row>
    <row r="1253" s="2" customFormat="1" spans="1:7">
      <c r="A1253" s="37" t="s">
        <v>969</v>
      </c>
      <c r="B1253" s="57">
        <v>0</v>
      </c>
      <c r="C1253" s="36"/>
      <c r="D1253" s="36"/>
      <c r="E1253" s="35">
        <v>0</v>
      </c>
      <c r="F1253" s="27" t="e">
        <f t="shared" si="43"/>
        <v>#DIV/0!</v>
      </c>
      <c r="G1253" s="27" t="e">
        <f t="shared" si="44"/>
        <v>#DIV/0!</v>
      </c>
    </row>
    <row r="1254" s="2" customFormat="1" spans="1:7">
      <c r="A1254" s="37" t="s">
        <v>970</v>
      </c>
      <c r="B1254" s="57">
        <v>0</v>
      </c>
      <c r="C1254" s="36"/>
      <c r="D1254" s="36"/>
      <c r="E1254" s="35">
        <v>0</v>
      </c>
      <c r="F1254" s="27" t="e">
        <f t="shared" si="43"/>
        <v>#DIV/0!</v>
      </c>
      <c r="G1254" s="27" t="e">
        <f t="shared" si="44"/>
        <v>#DIV/0!</v>
      </c>
    </row>
    <row r="1255" s="2" customFormat="1" spans="1:7">
      <c r="A1255" s="37" t="s">
        <v>971</v>
      </c>
      <c r="B1255" s="57">
        <v>0</v>
      </c>
      <c r="C1255" s="36"/>
      <c r="D1255" s="36"/>
      <c r="E1255" s="35">
        <v>0</v>
      </c>
      <c r="F1255" s="27" t="e">
        <f t="shared" si="43"/>
        <v>#DIV/0!</v>
      </c>
      <c r="G1255" s="27" t="e">
        <f t="shared" si="44"/>
        <v>#DIV/0!</v>
      </c>
    </row>
    <row r="1256" s="2" customFormat="1" spans="1:7">
      <c r="A1256" s="37" t="s">
        <v>972</v>
      </c>
      <c r="B1256" s="57">
        <v>0</v>
      </c>
      <c r="C1256" s="36"/>
      <c r="D1256" s="36"/>
      <c r="E1256" s="35">
        <v>0</v>
      </c>
      <c r="F1256" s="27" t="e">
        <f t="shared" si="43"/>
        <v>#DIV/0!</v>
      </c>
      <c r="G1256" s="27" t="e">
        <f t="shared" si="44"/>
        <v>#DIV/0!</v>
      </c>
    </row>
    <row r="1257" s="2" customFormat="1" spans="1:7">
      <c r="A1257" s="37" t="s">
        <v>973</v>
      </c>
      <c r="B1257" s="57">
        <v>0</v>
      </c>
      <c r="C1257" s="36"/>
      <c r="D1257" s="36"/>
      <c r="E1257" s="35">
        <v>0</v>
      </c>
      <c r="F1257" s="27" t="e">
        <f t="shared" si="43"/>
        <v>#DIV/0!</v>
      </c>
      <c r="G1257" s="27" t="e">
        <f t="shared" si="44"/>
        <v>#DIV/0!</v>
      </c>
    </row>
    <row r="1258" s="2" customFormat="1" spans="1:7">
      <c r="A1258" s="37" t="s">
        <v>974</v>
      </c>
      <c r="B1258" s="57">
        <v>0</v>
      </c>
      <c r="C1258" s="36"/>
      <c r="D1258" s="36"/>
      <c r="E1258" s="35">
        <v>0</v>
      </c>
      <c r="F1258" s="27" t="e">
        <f t="shared" si="43"/>
        <v>#DIV/0!</v>
      </c>
      <c r="G1258" s="27" t="e">
        <f t="shared" si="44"/>
        <v>#DIV/0!</v>
      </c>
    </row>
    <row r="1259" s="2" customFormat="1" spans="1:7">
      <c r="A1259" s="37" t="s">
        <v>975</v>
      </c>
      <c r="B1259" s="57">
        <v>0</v>
      </c>
      <c r="C1259" s="36"/>
      <c r="D1259" s="36"/>
      <c r="E1259" s="35">
        <v>0</v>
      </c>
      <c r="F1259" s="27" t="e">
        <f t="shared" ref="F1259:F1322" si="45">D1259/C1259%</f>
        <v>#DIV/0!</v>
      </c>
      <c r="G1259" s="27" t="e">
        <f t="shared" ref="G1259:G1322" si="46">D1259/E1259%</f>
        <v>#DIV/0!</v>
      </c>
    </row>
    <row r="1260" s="4" customFormat="1" spans="1:7">
      <c r="A1260" s="43" t="s">
        <v>976</v>
      </c>
      <c r="B1260" s="59">
        <v>11577</v>
      </c>
      <c r="C1260" s="45">
        <f>SUM(C1261,C1272,C1279,C1287,C1300,C1304,C1308)</f>
        <v>18041</v>
      </c>
      <c r="D1260" s="45">
        <f>SUM(D1261,D1272,D1279,D1287,D1300,D1304,D1308)</f>
        <v>12232</v>
      </c>
      <c r="E1260" s="52">
        <v>13030</v>
      </c>
      <c r="F1260" s="47">
        <f t="shared" si="45"/>
        <v>67.8011196718585</v>
      </c>
      <c r="G1260" s="47">
        <f t="shared" si="46"/>
        <v>93.8756715272448</v>
      </c>
    </row>
    <row r="1261" s="2" customFormat="1" spans="1:7">
      <c r="A1261" s="33" t="s">
        <v>977</v>
      </c>
      <c r="B1261" s="57">
        <v>1886</v>
      </c>
      <c r="C1261" s="36">
        <f>SUM(C1262:C1271)</f>
        <v>1942</v>
      </c>
      <c r="D1261" s="36">
        <f>SUM(D1262:D1271)</f>
        <v>1691</v>
      </c>
      <c r="E1261" s="35">
        <v>2087</v>
      </c>
      <c r="F1261" s="27">
        <f t="shared" si="45"/>
        <v>87.0751802265705</v>
      </c>
      <c r="G1261" s="27">
        <f t="shared" si="46"/>
        <v>81.0253953042645</v>
      </c>
    </row>
    <row r="1262" s="2" customFormat="1" spans="1:7">
      <c r="A1262" s="37" t="s">
        <v>12</v>
      </c>
      <c r="B1262" s="57">
        <v>534</v>
      </c>
      <c r="C1262" s="36">
        <v>637</v>
      </c>
      <c r="D1262" s="36">
        <v>637</v>
      </c>
      <c r="E1262" s="35">
        <v>520</v>
      </c>
      <c r="F1262" s="27">
        <f t="shared" si="45"/>
        <v>100</v>
      </c>
      <c r="G1262" s="27">
        <f t="shared" si="46"/>
        <v>122.5</v>
      </c>
    </row>
    <row r="1263" s="2" customFormat="1" spans="1:7">
      <c r="A1263" s="37" t="s">
        <v>13</v>
      </c>
      <c r="B1263" s="57">
        <v>0</v>
      </c>
      <c r="C1263" s="36"/>
      <c r="D1263" s="36"/>
      <c r="E1263" s="35">
        <v>0</v>
      </c>
      <c r="F1263" s="27" t="e">
        <f t="shared" si="45"/>
        <v>#DIV/0!</v>
      </c>
      <c r="G1263" s="27" t="e">
        <f t="shared" si="46"/>
        <v>#DIV/0!</v>
      </c>
    </row>
    <row r="1264" s="2" customFormat="1" spans="1:7">
      <c r="A1264" s="37" t="s">
        <v>14</v>
      </c>
      <c r="B1264" s="57">
        <v>0</v>
      </c>
      <c r="C1264" s="36"/>
      <c r="D1264" s="36"/>
      <c r="E1264" s="35">
        <v>0</v>
      </c>
      <c r="F1264" s="27" t="e">
        <f t="shared" si="45"/>
        <v>#DIV/0!</v>
      </c>
      <c r="G1264" s="27" t="e">
        <f t="shared" si="46"/>
        <v>#DIV/0!</v>
      </c>
    </row>
    <row r="1265" s="2" customFormat="1" spans="1:7">
      <c r="A1265" s="37" t="s">
        <v>978</v>
      </c>
      <c r="B1265" s="57">
        <v>0</v>
      </c>
      <c r="C1265" s="36"/>
      <c r="D1265" s="36"/>
      <c r="E1265" s="35">
        <v>0</v>
      </c>
      <c r="F1265" s="27" t="e">
        <f t="shared" si="45"/>
        <v>#DIV/0!</v>
      </c>
      <c r="G1265" s="27" t="e">
        <f t="shared" si="46"/>
        <v>#DIV/0!</v>
      </c>
    </row>
    <row r="1266" s="2" customFormat="1" spans="1:7">
      <c r="A1266" s="37" t="s">
        <v>979</v>
      </c>
      <c r="B1266" s="57">
        <v>0</v>
      </c>
      <c r="C1266" s="36"/>
      <c r="D1266" s="36"/>
      <c r="E1266" s="35">
        <v>0</v>
      </c>
      <c r="F1266" s="27" t="e">
        <f t="shared" si="45"/>
        <v>#DIV/0!</v>
      </c>
      <c r="G1266" s="27" t="e">
        <f t="shared" si="46"/>
        <v>#DIV/0!</v>
      </c>
    </row>
    <row r="1267" s="2" customFormat="1" spans="1:7">
      <c r="A1267" s="37" t="s">
        <v>980</v>
      </c>
      <c r="B1267" s="57">
        <v>0</v>
      </c>
      <c r="C1267" s="36">
        <v>43</v>
      </c>
      <c r="D1267" s="36">
        <v>43</v>
      </c>
      <c r="E1267" s="35">
        <v>180</v>
      </c>
      <c r="F1267" s="27">
        <f t="shared" si="45"/>
        <v>100</v>
      </c>
      <c r="G1267" s="27">
        <f t="shared" si="46"/>
        <v>23.8888888888889</v>
      </c>
    </row>
    <row r="1268" s="2" customFormat="1" spans="1:7">
      <c r="A1268" s="37" t="s">
        <v>981</v>
      </c>
      <c r="B1268" s="57">
        <v>0</v>
      </c>
      <c r="C1268" s="36"/>
      <c r="D1268" s="36"/>
      <c r="E1268" s="35">
        <v>0</v>
      </c>
      <c r="F1268" s="27" t="e">
        <f t="shared" si="45"/>
        <v>#DIV/0!</v>
      </c>
      <c r="G1268" s="27" t="e">
        <f t="shared" si="46"/>
        <v>#DIV/0!</v>
      </c>
    </row>
    <row r="1269" s="2" customFormat="1" spans="1:7">
      <c r="A1269" s="37" t="s">
        <v>982</v>
      </c>
      <c r="B1269" s="57">
        <v>184</v>
      </c>
      <c r="C1269" s="36">
        <v>304</v>
      </c>
      <c r="D1269" s="36">
        <v>304</v>
      </c>
      <c r="E1269" s="35">
        <v>184</v>
      </c>
      <c r="F1269" s="27">
        <f t="shared" si="45"/>
        <v>100</v>
      </c>
      <c r="G1269" s="27">
        <f t="shared" si="46"/>
        <v>165.217391304348</v>
      </c>
    </row>
    <row r="1270" s="2" customFormat="1" spans="1:7">
      <c r="A1270" s="37" t="s">
        <v>21</v>
      </c>
      <c r="B1270" s="57">
        <v>109</v>
      </c>
      <c r="C1270" s="36">
        <v>117</v>
      </c>
      <c r="D1270" s="36">
        <v>117</v>
      </c>
      <c r="E1270" s="35">
        <v>105</v>
      </c>
      <c r="F1270" s="27">
        <f t="shared" si="45"/>
        <v>100</v>
      </c>
      <c r="G1270" s="27">
        <f t="shared" si="46"/>
        <v>111.428571428571</v>
      </c>
    </row>
    <row r="1271" s="2" customFormat="1" spans="1:7">
      <c r="A1271" s="37" t="s">
        <v>983</v>
      </c>
      <c r="B1271" s="57">
        <v>1059</v>
      </c>
      <c r="C1271" s="36">
        <v>841</v>
      </c>
      <c r="D1271" s="36">
        <v>590</v>
      </c>
      <c r="E1271" s="35">
        <v>1098</v>
      </c>
      <c r="F1271" s="27">
        <f t="shared" si="45"/>
        <v>70.1545778834721</v>
      </c>
      <c r="G1271" s="27">
        <f t="shared" si="46"/>
        <v>53.7340619307832</v>
      </c>
    </row>
    <row r="1272" s="2" customFormat="1" spans="1:7">
      <c r="A1272" s="33" t="s">
        <v>984</v>
      </c>
      <c r="B1272" s="57">
        <v>1036</v>
      </c>
      <c r="C1272" s="36">
        <f>SUM(C1273:C1278)</f>
        <v>1330</v>
      </c>
      <c r="D1272" s="36">
        <f>SUM(D1273:D1278)</f>
        <v>1330</v>
      </c>
      <c r="E1272" s="35">
        <v>1326</v>
      </c>
      <c r="F1272" s="27">
        <f t="shared" si="45"/>
        <v>100</v>
      </c>
      <c r="G1272" s="27">
        <f t="shared" si="46"/>
        <v>100.301659125189</v>
      </c>
    </row>
    <row r="1273" s="2" customFormat="1" spans="1:7">
      <c r="A1273" s="37" t="s">
        <v>12</v>
      </c>
      <c r="B1273" s="57">
        <v>1036</v>
      </c>
      <c r="C1273" s="36">
        <v>1223</v>
      </c>
      <c r="D1273" s="36">
        <v>1223</v>
      </c>
      <c r="E1273" s="35">
        <v>1032</v>
      </c>
      <c r="F1273" s="27">
        <f t="shared" si="45"/>
        <v>100</v>
      </c>
      <c r="G1273" s="27">
        <f t="shared" si="46"/>
        <v>118.507751937984</v>
      </c>
    </row>
    <row r="1274" s="2" customFormat="1" spans="1:7">
      <c r="A1274" s="37" t="s">
        <v>13</v>
      </c>
      <c r="B1274" s="57">
        <v>0</v>
      </c>
      <c r="C1274" s="36"/>
      <c r="D1274" s="36"/>
      <c r="E1274" s="35">
        <v>0</v>
      </c>
      <c r="F1274" s="27" t="e">
        <f t="shared" si="45"/>
        <v>#DIV/0!</v>
      </c>
      <c r="G1274" s="27" t="e">
        <f t="shared" si="46"/>
        <v>#DIV/0!</v>
      </c>
    </row>
    <row r="1275" s="2" customFormat="1" spans="1:7">
      <c r="A1275" s="37" t="s">
        <v>14</v>
      </c>
      <c r="B1275" s="57">
        <v>0</v>
      </c>
      <c r="C1275" s="36"/>
      <c r="D1275" s="36"/>
      <c r="E1275" s="35">
        <v>0</v>
      </c>
      <c r="F1275" s="27" t="e">
        <f t="shared" si="45"/>
        <v>#DIV/0!</v>
      </c>
      <c r="G1275" s="27" t="e">
        <f t="shared" si="46"/>
        <v>#DIV/0!</v>
      </c>
    </row>
    <row r="1276" s="2" customFormat="1" spans="1:7">
      <c r="A1276" s="37" t="s">
        <v>985</v>
      </c>
      <c r="B1276" s="57">
        <v>0</v>
      </c>
      <c r="C1276" s="36">
        <v>50</v>
      </c>
      <c r="D1276" s="36">
        <v>50</v>
      </c>
      <c r="E1276" s="35">
        <v>90</v>
      </c>
      <c r="F1276" s="27">
        <f t="shared" si="45"/>
        <v>100</v>
      </c>
      <c r="G1276" s="27">
        <f t="shared" si="46"/>
        <v>55.5555555555556</v>
      </c>
    </row>
    <row r="1277" s="2" customFormat="1" spans="1:7">
      <c r="A1277" s="37" t="s">
        <v>21</v>
      </c>
      <c r="B1277" s="57">
        <v>0</v>
      </c>
      <c r="C1277" s="36"/>
      <c r="D1277" s="36"/>
      <c r="E1277" s="35">
        <v>0</v>
      </c>
      <c r="F1277" s="27" t="e">
        <f t="shared" si="45"/>
        <v>#DIV/0!</v>
      </c>
      <c r="G1277" s="27" t="e">
        <f t="shared" si="46"/>
        <v>#DIV/0!</v>
      </c>
    </row>
    <row r="1278" s="2" customFormat="1" spans="1:7">
      <c r="A1278" s="37" t="s">
        <v>986</v>
      </c>
      <c r="B1278" s="57">
        <v>0</v>
      </c>
      <c r="C1278" s="36">
        <v>57</v>
      </c>
      <c r="D1278" s="36">
        <v>57</v>
      </c>
      <c r="E1278" s="35">
        <v>204</v>
      </c>
      <c r="F1278" s="27">
        <f t="shared" si="45"/>
        <v>100</v>
      </c>
      <c r="G1278" s="27">
        <f t="shared" si="46"/>
        <v>27.9411764705882</v>
      </c>
    </row>
    <row r="1279" s="2" customFormat="1" spans="1:7">
      <c r="A1279" s="33" t="s">
        <v>987</v>
      </c>
      <c r="B1279" s="57">
        <v>1474</v>
      </c>
      <c r="C1279" s="36">
        <f>SUM(C1280:C1286)</f>
        <v>2072</v>
      </c>
      <c r="D1279" s="36">
        <f>SUM(D1280:D1286)</f>
        <v>2072</v>
      </c>
      <c r="E1279" s="35">
        <v>2553</v>
      </c>
      <c r="F1279" s="27">
        <f t="shared" si="45"/>
        <v>100</v>
      </c>
      <c r="G1279" s="27">
        <f t="shared" si="46"/>
        <v>81.1594202898551</v>
      </c>
    </row>
    <row r="1280" s="2" customFormat="1" spans="1:7">
      <c r="A1280" s="37" t="s">
        <v>12</v>
      </c>
      <c r="B1280" s="57">
        <v>877</v>
      </c>
      <c r="C1280" s="36">
        <v>858</v>
      </c>
      <c r="D1280" s="36">
        <v>858</v>
      </c>
      <c r="E1280" s="35">
        <v>923</v>
      </c>
      <c r="F1280" s="27">
        <f t="shared" si="45"/>
        <v>100</v>
      </c>
      <c r="G1280" s="27">
        <f t="shared" si="46"/>
        <v>92.9577464788732</v>
      </c>
    </row>
    <row r="1281" s="2" customFormat="1" spans="1:7">
      <c r="A1281" s="37" t="s">
        <v>13</v>
      </c>
      <c r="B1281" s="57">
        <v>43</v>
      </c>
      <c r="C1281" s="36">
        <v>36</v>
      </c>
      <c r="D1281" s="36">
        <v>36</v>
      </c>
      <c r="E1281" s="35">
        <v>53</v>
      </c>
      <c r="F1281" s="27">
        <f t="shared" si="45"/>
        <v>100</v>
      </c>
      <c r="G1281" s="27">
        <f t="shared" si="46"/>
        <v>67.9245283018868</v>
      </c>
    </row>
    <row r="1282" s="2" customFormat="1" spans="1:7">
      <c r="A1282" s="37" t="s">
        <v>14</v>
      </c>
      <c r="B1282" s="57">
        <v>0</v>
      </c>
      <c r="C1282" s="36"/>
      <c r="D1282" s="36"/>
      <c r="E1282" s="35">
        <v>0</v>
      </c>
      <c r="F1282" s="27" t="e">
        <f t="shared" si="45"/>
        <v>#DIV/0!</v>
      </c>
      <c r="G1282" s="27" t="e">
        <f t="shared" si="46"/>
        <v>#DIV/0!</v>
      </c>
    </row>
    <row r="1283" s="2" customFormat="1" spans="1:7">
      <c r="A1283" s="37" t="s">
        <v>988</v>
      </c>
      <c r="B1283" s="57">
        <v>94</v>
      </c>
      <c r="C1283" s="36">
        <v>180</v>
      </c>
      <c r="D1283" s="36">
        <v>180</v>
      </c>
      <c r="E1283" s="35">
        <v>144</v>
      </c>
      <c r="F1283" s="27">
        <f t="shared" si="45"/>
        <v>100</v>
      </c>
      <c r="G1283" s="27">
        <f t="shared" si="46"/>
        <v>125</v>
      </c>
    </row>
    <row r="1284" s="2" customFormat="1" spans="1:7">
      <c r="A1284" s="37" t="s">
        <v>989</v>
      </c>
      <c r="B1284" s="57">
        <v>0</v>
      </c>
      <c r="C1284" s="36"/>
      <c r="D1284" s="36"/>
      <c r="E1284" s="35">
        <v>0</v>
      </c>
      <c r="F1284" s="27" t="e">
        <f t="shared" si="45"/>
        <v>#DIV/0!</v>
      </c>
      <c r="G1284" s="27" t="e">
        <f t="shared" si="46"/>
        <v>#DIV/0!</v>
      </c>
    </row>
    <row r="1285" s="2" customFormat="1" spans="1:7">
      <c r="A1285" s="37" t="s">
        <v>21</v>
      </c>
      <c r="B1285" s="57">
        <v>0</v>
      </c>
      <c r="C1285" s="36"/>
      <c r="D1285" s="36"/>
      <c r="E1285" s="35">
        <v>0</v>
      </c>
      <c r="F1285" s="27" t="e">
        <f t="shared" si="45"/>
        <v>#DIV/0!</v>
      </c>
      <c r="G1285" s="27" t="e">
        <f t="shared" si="46"/>
        <v>#DIV/0!</v>
      </c>
    </row>
    <row r="1286" s="2" customFormat="1" spans="1:7">
      <c r="A1286" s="37" t="s">
        <v>990</v>
      </c>
      <c r="B1286" s="57">
        <v>460</v>
      </c>
      <c r="C1286" s="36">
        <v>998</v>
      </c>
      <c r="D1286" s="36">
        <v>998</v>
      </c>
      <c r="E1286" s="35">
        <v>1433</v>
      </c>
      <c r="F1286" s="27">
        <f t="shared" si="45"/>
        <v>100</v>
      </c>
      <c r="G1286" s="27">
        <f t="shared" si="46"/>
        <v>69.6441032798325</v>
      </c>
    </row>
    <row r="1287" s="2" customFormat="1" spans="1:7">
      <c r="A1287" s="33" t="s">
        <v>991</v>
      </c>
      <c r="B1287" s="57">
        <v>0</v>
      </c>
      <c r="C1287" s="36">
        <f>SUM(C1288:C1299)</f>
        <v>0</v>
      </c>
      <c r="D1287" s="36">
        <f>SUM(D1288:D1299)</f>
        <v>0</v>
      </c>
      <c r="E1287" s="35">
        <v>0</v>
      </c>
      <c r="F1287" s="27" t="e">
        <f t="shared" si="45"/>
        <v>#DIV/0!</v>
      </c>
      <c r="G1287" s="27" t="e">
        <f t="shared" si="46"/>
        <v>#DIV/0!</v>
      </c>
    </row>
    <row r="1288" s="2" customFormat="1" spans="1:7">
      <c r="A1288" s="37" t="s">
        <v>12</v>
      </c>
      <c r="B1288" s="57">
        <v>0</v>
      </c>
      <c r="C1288" s="36"/>
      <c r="D1288" s="36"/>
      <c r="E1288" s="35">
        <v>0</v>
      </c>
      <c r="F1288" s="27" t="e">
        <f t="shared" si="45"/>
        <v>#DIV/0!</v>
      </c>
      <c r="G1288" s="27" t="e">
        <f t="shared" si="46"/>
        <v>#DIV/0!</v>
      </c>
    </row>
    <row r="1289" s="2" customFormat="1" spans="1:7">
      <c r="A1289" s="37" t="s">
        <v>13</v>
      </c>
      <c r="B1289" s="57">
        <v>0</v>
      </c>
      <c r="C1289" s="36"/>
      <c r="D1289" s="36"/>
      <c r="E1289" s="35">
        <v>0</v>
      </c>
      <c r="F1289" s="27" t="e">
        <f t="shared" si="45"/>
        <v>#DIV/0!</v>
      </c>
      <c r="G1289" s="27" t="e">
        <f t="shared" si="46"/>
        <v>#DIV/0!</v>
      </c>
    </row>
    <row r="1290" s="2" customFormat="1" spans="1:7">
      <c r="A1290" s="37" t="s">
        <v>14</v>
      </c>
      <c r="B1290" s="57">
        <v>0</v>
      </c>
      <c r="C1290" s="36"/>
      <c r="D1290" s="36"/>
      <c r="E1290" s="35">
        <v>0</v>
      </c>
      <c r="F1290" s="27" t="e">
        <f t="shared" si="45"/>
        <v>#DIV/0!</v>
      </c>
      <c r="G1290" s="27" t="e">
        <f t="shared" si="46"/>
        <v>#DIV/0!</v>
      </c>
    </row>
    <row r="1291" s="2" customFormat="1" spans="1:7">
      <c r="A1291" s="37" t="s">
        <v>992</v>
      </c>
      <c r="B1291" s="57">
        <v>0</v>
      </c>
      <c r="C1291" s="36"/>
      <c r="D1291" s="36"/>
      <c r="E1291" s="35">
        <v>0</v>
      </c>
      <c r="F1291" s="27" t="e">
        <f t="shared" si="45"/>
        <v>#DIV/0!</v>
      </c>
      <c r="G1291" s="27" t="e">
        <f t="shared" si="46"/>
        <v>#DIV/0!</v>
      </c>
    </row>
    <row r="1292" s="2" customFormat="1" spans="1:7">
      <c r="A1292" s="37" t="s">
        <v>993</v>
      </c>
      <c r="B1292" s="57">
        <v>0</v>
      </c>
      <c r="C1292" s="36"/>
      <c r="D1292" s="36"/>
      <c r="E1292" s="35">
        <v>0</v>
      </c>
      <c r="F1292" s="27" t="e">
        <f t="shared" si="45"/>
        <v>#DIV/0!</v>
      </c>
      <c r="G1292" s="27" t="e">
        <f t="shared" si="46"/>
        <v>#DIV/0!</v>
      </c>
    </row>
    <row r="1293" s="2" customFormat="1" spans="1:7">
      <c r="A1293" s="37" t="s">
        <v>994</v>
      </c>
      <c r="B1293" s="57">
        <v>0</v>
      </c>
      <c r="C1293" s="36"/>
      <c r="D1293" s="36"/>
      <c r="E1293" s="35">
        <v>0</v>
      </c>
      <c r="F1293" s="27" t="e">
        <f t="shared" si="45"/>
        <v>#DIV/0!</v>
      </c>
      <c r="G1293" s="27" t="e">
        <f t="shared" si="46"/>
        <v>#DIV/0!</v>
      </c>
    </row>
    <row r="1294" s="2" customFormat="1" spans="1:7">
      <c r="A1294" s="37" t="s">
        <v>995</v>
      </c>
      <c r="B1294" s="57">
        <v>0</v>
      </c>
      <c r="C1294" s="36"/>
      <c r="D1294" s="36"/>
      <c r="E1294" s="35">
        <v>0</v>
      </c>
      <c r="F1294" s="27" t="e">
        <f t="shared" si="45"/>
        <v>#DIV/0!</v>
      </c>
      <c r="G1294" s="27" t="e">
        <f t="shared" si="46"/>
        <v>#DIV/0!</v>
      </c>
    </row>
    <row r="1295" s="2" customFormat="1" spans="1:7">
      <c r="A1295" s="37" t="s">
        <v>996</v>
      </c>
      <c r="B1295" s="57">
        <v>0</v>
      </c>
      <c r="C1295" s="36"/>
      <c r="D1295" s="36"/>
      <c r="E1295" s="35">
        <v>0</v>
      </c>
      <c r="F1295" s="27" t="e">
        <f t="shared" si="45"/>
        <v>#DIV/0!</v>
      </c>
      <c r="G1295" s="27" t="e">
        <f t="shared" si="46"/>
        <v>#DIV/0!</v>
      </c>
    </row>
    <row r="1296" s="2" customFormat="1" spans="1:7">
      <c r="A1296" s="37" t="s">
        <v>997</v>
      </c>
      <c r="B1296" s="57">
        <v>0</v>
      </c>
      <c r="C1296" s="36"/>
      <c r="D1296" s="36"/>
      <c r="E1296" s="35">
        <v>0</v>
      </c>
      <c r="F1296" s="27" t="e">
        <f t="shared" si="45"/>
        <v>#DIV/0!</v>
      </c>
      <c r="G1296" s="27" t="e">
        <f t="shared" si="46"/>
        <v>#DIV/0!</v>
      </c>
    </row>
    <row r="1297" s="2" customFormat="1" spans="1:7">
      <c r="A1297" s="37" t="s">
        <v>998</v>
      </c>
      <c r="B1297" s="57">
        <v>0</v>
      </c>
      <c r="C1297" s="36"/>
      <c r="D1297" s="36"/>
      <c r="E1297" s="35">
        <v>0</v>
      </c>
      <c r="F1297" s="27" t="e">
        <f t="shared" si="45"/>
        <v>#DIV/0!</v>
      </c>
      <c r="G1297" s="27" t="e">
        <f t="shared" si="46"/>
        <v>#DIV/0!</v>
      </c>
    </row>
    <row r="1298" s="2" customFormat="1" spans="1:7">
      <c r="A1298" s="37" t="s">
        <v>999</v>
      </c>
      <c r="B1298" s="57">
        <v>0</v>
      </c>
      <c r="C1298" s="36"/>
      <c r="D1298" s="36"/>
      <c r="E1298" s="35">
        <v>0</v>
      </c>
      <c r="F1298" s="27" t="e">
        <f t="shared" si="45"/>
        <v>#DIV/0!</v>
      </c>
      <c r="G1298" s="27" t="e">
        <f t="shared" si="46"/>
        <v>#DIV/0!</v>
      </c>
    </row>
    <row r="1299" s="2" customFormat="1" spans="1:7">
      <c r="A1299" s="37" t="s">
        <v>1000</v>
      </c>
      <c r="B1299" s="57">
        <v>0</v>
      </c>
      <c r="C1299" s="36"/>
      <c r="D1299" s="36"/>
      <c r="E1299" s="35">
        <v>0</v>
      </c>
      <c r="F1299" s="27" t="e">
        <f t="shared" si="45"/>
        <v>#DIV/0!</v>
      </c>
      <c r="G1299" s="27" t="e">
        <f t="shared" si="46"/>
        <v>#DIV/0!</v>
      </c>
    </row>
    <row r="1300" s="2" customFormat="1" spans="1:7">
      <c r="A1300" s="33" t="s">
        <v>1001</v>
      </c>
      <c r="B1300" s="57">
        <v>2300</v>
      </c>
      <c r="C1300" s="36">
        <f>SUM(C1301:C1303)</f>
        <v>6421</v>
      </c>
      <c r="D1300" s="36">
        <f>SUM(D1301:D1303)</f>
        <v>5203</v>
      </c>
      <c r="E1300" s="35">
        <v>2272</v>
      </c>
      <c r="F1300" s="27">
        <f t="shared" si="45"/>
        <v>81.0309920573119</v>
      </c>
      <c r="G1300" s="27">
        <f t="shared" si="46"/>
        <v>229.005281690141</v>
      </c>
    </row>
    <row r="1301" s="2" customFormat="1" spans="1:7">
      <c r="A1301" s="37" t="s">
        <v>1002</v>
      </c>
      <c r="B1301" s="57">
        <v>2300</v>
      </c>
      <c r="C1301" s="36">
        <v>6421</v>
      </c>
      <c r="D1301" s="36">
        <v>5203</v>
      </c>
      <c r="E1301" s="35">
        <v>2219</v>
      </c>
      <c r="F1301" s="27">
        <f t="shared" si="45"/>
        <v>81.0309920573119</v>
      </c>
      <c r="G1301" s="27">
        <f t="shared" si="46"/>
        <v>234.474988733664</v>
      </c>
    </row>
    <row r="1302" s="2" customFormat="1" spans="1:7">
      <c r="A1302" s="37" t="s">
        <v>1003</v>
      </c>
      <c r="B1302" s="57">
        <v>0</v>
      </c>
      <c r="C1302" s="36"/>
      <c r="D1302" s="36"/>
      <c r="E1302" s="35">
        <v>0</v>
      </c>
      <c r="F1302" s="27" t="e">
        <f t="shared" si="45"/>
        <v>#DIV/0!</v>
      </c>
      <c r="G1302" s="27" t="e">
        <f t="shared" si="46"/>
        <v>#DIV/0!</v>
      </c>
    </row>
    <row r="1303" s="2" customFormat="1" spans="1:7">
      <c r="A1303" s="37" t="s">
        <v>1004</v>
      </c>
      <c r="B1303" s="57">
        <v>0</v>
      </c>
      <c r="C1303" s="36"/>
      <c r="D1303" s="36"/>
      <c r="E1303" s="35">
        <v>53</v>
      </c>
      <c r="F1303" s="27" t="e">
        <f t="shared" si="45"/>
        <v>#DIV/0!</v>
      </c>
      <c r="G1303" s="27">
        <f t="shared" si="46"/>
        <v>0</v>
      </c>
    </row>
    <row r="1304" s="2" customFormat="1" spans="1:7">
      <c r="A1304" s="33" t="s">
        <v>1005</v>
      </c>
      <c r="B1304" s="57">
        <v>4000</v>
      </c>
      <c r="C1304" s="36">
        <f>SUM(C1305:C1307)</f>
        <v>6276</v>
      </c>
      <c r="D1304" s="36">
        <f>SUM(D1305:D1307)</f>
        <v>1936</v>
      </c>
      <c r="E1304" s="35">
        <v>3937</v>
      </c>
      <c r="F1304" s="27">
        <f t="shared" si="45"/>
        <v>30.8476736775016</v>
      </c>
      <c r="G1304" s="27">
        <f t="shared" si="46"/>
        <v>49.1744983489967</v>
      </c>
    </row>
    <row r="1305" s="2" customFormat="1" spans="1:7">
      <c r="A1305" s="37" t="s">
        <v>1006</v>
      </c>
      <c r="B1305" s="57">
        <v>4000</v>
      </c>
      <c r="C1305" s="36">
        <v>6268</v>
      </c>
      <c r="D1305" s="36">
        <v>1928</v>
      </c>
      <c r="E1305" s="35">
        <v>3874</v>
      </c>
      <c r="F1305" s="27">
        <f t="shared" si="45"/>
        <v>30.7594128908743</v>
      </c>
      <c r="G1305" s="27">
        <f t="shared" si="46"/>
        <v>49.7676819824471</v>
      </c>
    </row>
    <row r="1306" s="2" customFormat="1" spans="1:7">
      <c r="A1306" s="37" t="s">
        <v>1007</v>
      </c>
      <c r="B1306" s="57">
        <v>0</v>
      </c>
      <c r="C1306" s="36"/>
      <c r="D1306" s="36"/>
      <c r="E1306" s="35">
        <v>0</v>
      </c>
      <c r="F1306" s="27" t="e">
        <f t="shared" si="45"/>
        <v>#DIV/0!</v>
      </c>
      <c r="G1306" s="27" t="e">
        <f t="shared" si="46"/>
        <v>#DIV/0!</v>
      </c>
    </row>
    <row r="1307" s="2" customFormat="1" spans="1:7">
      <c r="A1307" s="37" t="s">
        <v>1008</v>
      </c>
      <c r="B1307" s="57">
        <v>0</v>
      </c>
      <c r="C1307" s="36">
        <v>8</v>
      </c>
      <c r="D1307" s="36">
        <v>8</v>
      </c>
      <c r="E1307" s="35">
        <v>63</v>
      </c>
      <c r="F1307" s="27">
        <f t="shared" si="45"/>
        <v>100</v>
      </c>
      <c r="G1307" s="27">
        <f t="shared" si="46"/>
        <v>12.6984126984127</v>
      </c>
    </row>
    <row r="1308" s="2" customFormat="1" spans="1:7">
      <c r="A1308" s="33" t="s">
        <v>1009</v>
      </c>
      <c r="B1308" s="57">
        <v>881</v>
      </c>
      <c r="C1308" s="36">
        <f>C1309</f>
        <v>0</v>
      </c>
      <c r="D1308" s="36">
        <f>D1309</f>
        <v>0</v>
      </c>
      <c r="E1308" s="35">
        <v>855</v>
      </c>
      <c r="F1308" s="27" t="e">
        <f t="shared" si="45"/>
        <v>#DIV/0!</v>
      </c>
      <c r="G1308" s="27">
        <f t="shared" si="46"/>
        <v>0</v>
      </c>
    </row>
    <row r="1309" s="2" customFormat="1" spans="1:7">
      <c r="A1309" s="37" t="s">
        <v>1010</v>
      </c>
      <c r="B1309" s="57">
        <v>881</v>
      </c>
      <c r="C1309" s="36"/>
      <c r="D1309" s="36"/>
      <c r="E1309" s="35">
        <v>855</v>
      </c>
      <c r="F1309" s="27" t="e">
        <f t="shared" si="45"/>
        <v>#DIV/0!</v>
      </c>
      <c r="G1309" s="27">
        <f t="shared" si="46"/>
        <v>0</v>
      </c>
    </row>
    <row r="1310" s="2" customFormat="1" ht="15.75" spans="1:7">
      <c r="A1310" s="60" t="s">
        <v>1011</v>
      </c>
      <c r="B1310" s="61"/>
      <c r="C1310" s="36"/>
      <c r="D1310" s="36"/>
      <c r="E1310" s="35"/>
      <c r="F1310" s="27"/>
      <c r="G1310" s="27"/>
    </row>
    <row r="1311" s="2" customFormat="1" spans="1:7">
      <c r="A1311" s="33" t="s">
        <v>1012</v>
      </c>
      <c r="B1311" s="57">
        <v>560</v>
      </c>
      <c r="C1311" s="36">
        <f>C1312</f>
        <v>11015</v>
      </c>
      <c r="D1311" s="36">
        <f>D1312</f>
        <v>176</v>
      </c>
      <c r="E1311" s="35">
        <v>566</v>
      </c>
      <c r="F1311" s="27">
        <f t="shared" ref="F1311:F1333" si="47">D1311/C1311%</f>
        <v>1.59782115297322</v>
      </c>
      <c r="G1311" s="27">
        <f t="shared" ref="G1311:G1333" si="48">D1311/E1311%</f>
        <v>31.095406360424</v>
      </c>
    </row>
    <row r="1312" s="2" customFormat="1" spans="1:7">
      <c r="A1312" s="33" t="s">
        <v>1013</v>
      </c>
      <c r="B1312" s="57">
        <v>0</v>
      </c>
      <c r="C1312" s="36">
        <f>C1313</f>
        <v>11015</v>
      </c>
      <c r="D1312" s="36">
        <f>D1313</f>
        <v>176</v>
      </c>
      <c r="E1312" s="35">
        <v>566</v>
      </c>
      <c r="F1312" s="27">
        <f t="shared" si="47"/>
        <v>1.59782115297322</v>
      </c>
      <c r="G1312" s="27">
        <f t="shared" si="48"/>
        <v>31.095406360424</v>
      </c>
    </row>
    <row r="1313" s="2" customFormat="1" spans="1:7">
      <c r="A1313" s="37" t="s">
        <v>1014</v>
      </c>
      <c r="B1313" s="57">
        <v>560</v>
      </c>
      <c r="C1313" s="36">
        <v>11015</v>
      </c>
      <c r="D1313" s="36">
        <v>176</v>
      </c>
      <c r="E1313" s="35">
        <v>566</v>
      </c>
      <c r="F1313" s="27">
        <f t="shared" si="47"/>
        <v>1.59782115297322</v>
      </c>
      <c r="G1313" s="27">
        <f t="shared" si="48"/>
        <v>31.095406360424</v>
      </c>
    </row>
    <row r="1314" s="4" customFormat="1" spans="1:7">
      <c r="A1314" s="43" t="s">
        <v>1015</v>
      </c>
      <c r="B1314" s="59">
        <v>18849</v>
      </c>
      <c r="C1314" s="45">
        <f>SUM(C1315,C1317,C1322)</f>
        <v>19294</v>
      </c>
      <c r="D1314" s="45">
        <f>SUM(D1315,D1317,D1322)</f>
        <v>19294</v>
      </c>
      <c r="E1314" s="52">
        <v>19354</v>
      </c>
      <c r="F1314" s="47">
        <f t="shared" si="47"/>
        <v>100</v>
      </c>
      <c r="G1314" s="47">
        <f t="shared" si="48"/>
        <v>99.6899865660845</v>
      </c>
    </row>
    <row r="1315" s="2" customFormat="1" spans="1:7">
      <c r="A1315" s="33" t="s">
        <v>1016</v>
      </c>
      <c r="B1315" s="57"/>
      <c r="C1315" s="36">
        <f>C1316</f>
        <v>0</v>
      </c>
      <c r="D1315" s="36">
        <f>D1316</f>
        <v>0</v>
      </c>
      <c r="E1315" s="35">
        <v>0</v>
      </c>
      <c r="F1315" s="27" t="e">
        <f t="shared" si="47"/>
        <v>#DIV/0!</v>
      </c>
      <c r="G1315" s="27" t="e">
        <f t="shared" si="48"/>
        <v>#DIV/0!</v>
      </c>
    </row>
    <row r="1316" s="2" customFormat="1" spans="1:7">
      <c r="A1316" s="37" t="s">
        <v>1017</v>
      </c>
      <c r="B1316" s="57"/>
      <c r="C1316" s="36"/>
      <c r="D1316" s="36"/>
      <c r="E1316" s="35"/>
      <c r="F1316" s="27" t="e">
        <f t="shared" si="47"/>
        <v>#DIV/0!</v>
      </c>
      <c r="G1316" s="27" t="e">
        <f t="shared" si="48"/>
        <v>#DIV/0!</v>
      </c>
    </row>
    <row r="1317" s="2" customFormat="1" spans="1:7">
      <c r="A1317" s="33" t="s">
        <v>1018</v>
      </c>
      <c r="B1317" s="57"/>
      <c r="C1317" s="36">
        <f>SUM(C1318:C1321)</f>
        <v>0</v>
      </c>
      <c r="D1317" s="36">
        <f>SUM(D1318:D1321)</f>
        <v>0</v>
      </c>
      <c r="E1317" s="35">
        <v>0</v>
      </c>
      <c r="F1317" s="27" t="e">
        <f t="shared" si="47"/>
        <v>#DIV/0!</v>
      </c>
      <c r="G1317" s="27" t="e">
        <f t="shared" si="48"/>
        <v>#DIV/0!</v>
      </c>
    </row>
    <row r="1318" s="2" customFormat="1" spans="1:7">
      <c r="A1318" s="37" t="s">
        <v>1019</v>
      </c>
      <c r="B1318" s="57"/>
      <c r="C1318" s="36"/>
      <c r="D1318" s="36"/>
      <c r="E1318" s="35">
        <v>0</v>
      </c>
      <c r="F1318" s="27" t="e">
        <f t="shared" si="47"/>
        <v>#DIV/0!</v>
      </c>
      <c r="G1318" s="27" t="e">
        <f t="shared" si="48"/>
        <v>#DIV/0!</v>
      </c>
    </row>
    <row r="1319" s="2" customFormat="1" spans="1:7">
      <c r="A1319" s="37" t="s">
        <v>1020</v>
      </c>
      <c r="B1319" s="57"/>
      <c r="C1319" s="36"/>
      <c r="D1319" s="36"/>
      <c r="E1319" s="35">
        <v>0</v>
      </c>
      <c r="F1319" s="27" t="e">
        <f t="shared" si="47"/>
        <v>#DIV/0!</v>
      </c>
      <c r="G1319" s="27" t="e">
        <f t="shared" si="48"/>
        <v>#DIV/0!</v>
      </c>
    </row>
    <row r="1320" s="2" customFormat="1" spans="1:7">
      <c r="A1320" s="37" t="s">
        <v>1021</v>
      </c>
      <c r="B1320" s="57"/>
      <c r="C1320" s="36"/>
      <c r="D1320" s="36"/>
      <c r="E1320" s="35">
        <v>0</v>
      </c>
      <c r="F1320" s="27" t="e">
        <f t="shared" si="47"/>
        <v>#DIV/0!</v>
      </c>
      <c r="G1320" s="27" t="e">
        <f t="shared" si="48"/>
        <v>#DIV/0!</v>
      </c>
    </row>
    <row r="1321" s="2" customFormat="1" spans="1:7">
      <c r="A1321" s="37" t="s">
        <v>1022</v>
      </c>
      <c r="B1321" s="57"/>
      <c r="C1321" s="36"/>
      <c r="D1321" s="36"/>
      <c r="E1321" s="35">
        <v>0</v>
      </c>
      <c r="F1321" s="27" t="e">
        <f t="shared" si="47"/>
        <v>#DIV/0!</v>
      </c>
      <c r="G1321" s="27" t="e">
        <f t="shared" si="48"/>
        <v>#DIV/0!</v>
      </c>
    </row>
    <row r="1322" s="2" customFormat="1" spans="1:7">
      <c r="A1322" s="33" t="s">
        <v>1023</v>
      </c>
      <c r="B1322" s="57">
        <v>18849</v>
      </c>
      <c r="C1322" s="36">
        <f>SUM(C1323:C1326)</f>
        <v>19294</v>
      </c>
      <c r="D1322" s="36">
        <f>SUM(D1323:D1326)</f>
        <v>19294</v>
      </c>
      <c r="E1322" s="35">
        <v>19354</v>
      </c>
      <c r="F1322" s="27">
        <f t="shared" si="47"/>
        <v>100</v>
      </c>
      <c r="G1322" s="27">
        <f t="shared" si="48"/>
        <v>99.6899865660845</v>
      </c>
    </row>
    <row r="1323" s="2" customFormat="1" spans="1:7">
      <c r="A1323" s="37" t="s">
        <v>1024</v>
      </c>
      <c r="B1323" s="57">
        <v>18849</v>
      </c>
      <c r="C1323" s="36">
        <v>19294</v>
      </c>
      <c r="D1323" s="36">
        <v>19294</v>
      </c>
      <c r="E1323" s="35">
        <v>19354</v>
      </c>
      <c r="F1323" s="27">
        <f t="shared" si="47"/>
        <v>100</v>
      </c>
      <c r="G1323" s="27">
        <f t="shared" si="48"/>
        <v>99.6899865660845</v>
      </c>
    </row>
    <row r="1324" spans="1:7">
      <c r="A1324" s="37" t="s">
        <v>1025</v>
      </c>
      <c r="B1324" s="57">
        <v>0</v>
      </c>
      <c r="C1324" s="36"/>
      <c r="D1324" s="36"/>
      <c r="E1324" s="35">
        <v>0</v>
      </c>
      <c r="F1324" s="27" t="e">
        <f t="shared" si="47"/>
        <v>#DIV/0!</v>
      </c>
      <c r="G1324" s="27" t="e">
        <f t="shared" si="48"/>
        <v>#DIV/0!</v>
      </c>
    </row>
    <row r="1325" spans="1:7">
      <c r="A1325" s="37" t="s">
        <v>1026</v>
      </c>
      <c r="B1325" s="57">
        <v>0</v>
      </c>
      <c r="C1325" s="36"/>
      <c r="D1325" s="36"/>
      <c r="E1325" s="35">
        <v>0</v>
      </c>
      <c r="F1325" s="27" t="e">
        <f t="shared" si="47"/>
        <v>#DIV/0!</v>
      </c>
      <c r="G1325" s="27" t="e">
        <f t="shared" si="48"/>
        <v>#DIV/0!</v>
      </c>
    </row>
    <row r="1326" spans="1:7">
      <c r="A1326" s="37" t="s">
        <v>1027</v>
      </c>
      <c r="B1326" s="57">
        <v>0</v>
      </c>
      <c r="C1326" s="36"/>
      <c r="D1326" s="36"/>
      <c r="E1326" s="35">
        <v>0</v>
      </c>
      <c r="F1326" s="27" t="e">
        <f t="shared" si="47"/>
        <v>#DIV/0!</v>
      </c>
      <c r="G1326" s="27" t="e">
        <f t="shared" si="48"/>
        <v>#DIV/0!</v>
      </c>
    </row>
    <row r="1327" spans="1:7">
      <c r="A1327" s="33" t="s">
        <v>1028</v>
      </c>
      <c r="B1327" s="57">
        <v>50</v>
      </c>
      <c r="C1327" s="36">
        <f>C1328+C1330+C1332</f>
        <v>63</v>
      </c>
      <c r="D1327" s="36">
        <f>D1328+D1330+D1332</f>
        <v>63</v>
      </c>
      <c r="E1327" s="35">
        <v>78</v>
      </c>
      <c r="F1327" s="27">
        <f t="shared" si="47"/>
        <v>100</v>
      </c>
      <c r="G1327" s="27">
        <f t="shared" si="48"/>
        <v>80.7692307692308</v>
      </c>
    </row>
    <row r="1328" spans="1:7">
      <c r="A1328" s="33" t="s">
        <v>1029</v>
      </c>
      <c r="B1328" s="57"/>
      <c r="C1328" s="36">
        <f>C1329</f>
        <v>0</v>
      </c>
      <c r="D1328" s="36">
        <f t="shared" ref="D1328:D1332" si="49">D1329</f>
        <v>0</v>
      </c>
      <c r="E1328" s="35">
        <v>0</v>
      </c>
      <c r="F1328" s="27" t="e">
        <f t="shared" si="47"/>
        <v>#DIV/0!</v>
      </c>
      <c r="G1328" s="27" t="e">
        <f t="shared" si="48"/>
        <v>#DIV/0!</v>
      </c>
    </row>
    <row r="1329" spans="1:7">
      <c r="A1329" s="37" t="s">
        <v>1030</v>
      </c>
      <c r="B1329" s="57"/>
      <c r="C1329" s="36"/>
      <c r="D1329" s="36"/>
      <c r="E1329" s="35"/>
      <c r="F1329" s="27" t="e">
        <f t="shared" si="47"/>
        <v>#DIV/0!</v>
      </c>
      <c r="G1329" s="27" t="e">
        <f t="shared" si="48"/>
        <v>#DIV/0!</v>
      </c>
    </row>
    <row r="1330" spans="1:7">
      <c r="A1330" s="33" t="s">
        <v>1031</v>
      </c>
      <c r="B1330" s="57"/>
      <c r="C1330" s="36">
        <f>C1331</f>
        <v>0</v>
      </c>
      <c r="D1330" s="36">
        <f t="shared" si="49"/>
        <v>0</v>
      </c>
      <c r="E1330" s="35">
        <v>0</v>
      </c>
      <c r="F1330" s="27" t="e">
        <f t="shared" si="47"/>
        <v>#DIV/0!</v>
      </c>
      <c r="G1330" s="27" t="e">
        <f t="shared" si="48"/>
        <v>#DIV/0!</v>
      </c>
    </row>
    <row r="1331" spans="1:7">
      <c r="A1331" s="37" t="s">
        <v>1032</v>
      </c>
      <c r="B1331" s="57"/>
      <c r="C1331" s="36"/>
      <c r="D1331" s="36"/>
      <c r="E1331" s="35"/>
      <c r="F1331" s="27" t="e">
        <f t="shared" si="47"/>
        <v>#DIV/0!</v>
      </c>
      <c r="G1331" s="27" t="e">
        <f t="shared" si="48"/>
        <v>#DIV/0!</v>
      </c>
    </row>
    <row r="1332" spans="1:7">
      <c r="A1332" s="33" t="s">
        <v>1033</v>
      </c>
      <c r="B1332" s="57">
        <v>50</v>
      </c>
      <c r="C1332" s="36">
        <f>C1333</f>
        <v>63</v>
      </c>
      <c r="D1332" s="36">
        <f t="shared" si="49"/>
        <v>63</v>
      </c>
      <c r="E1332" s="35">
        <v>78</v>
      </c>
      <c r="F1332" s="27">
        <f t="shared" si="47"/>
        <v>100</v>
      </c>
      <c r="G1332" s="27">
        <f t="shared" si="48"/>
        <v>80.7692307692308</v>
      </c>
    </row>
    <row r="1333" spans="1:7">
      <c r="A1333" s="37" t="s">
        <v>1034</v>
      </c>
      <c r="B1333" s="57">
        <v>50</v>
      </c>
      <c r="C1333" s="36">
        <v>63</v>
      </c>
      <c r="D1333" s="36">
        <v>63</v>
      </c>
      <c r="E1333" s="35">
        <v>78</v>
      </c>
      <c r="F1333" s="27">
        <f t="shared" si="47"/>
        <v>100</v>
      </c>
      <c r="G1333" s="27">
        <f t="shared" si="48"/>
        <v>80.7692307692308</v>
      </c>
    </row>
  </sheetData>
  <autoFilter xmlns:etc="http://www.wps.cn/officeDocument/2017/etCustomData" ref="A5:G1333" etc:filterBottomFollowUsedRange="0">
    <extLst/>
  </autoFilter>
  <mergeCells count="2">
    <mergeCell ref="A2:G2"/>
    <mergeCell ref="C3:E3"/>
  </mergeCells>
  <dataValidations count="1">
    <dataValidation type="decimal" operator="between" allowBlank="1" showInputMessage="1" showErrorMessage="1" sqref="C18:D18 D87 B88:D88 D120 B393:D393 D6:D17 D19:D28 D89:D100 D440:D441 B8:C17 B20:C27 B29:D86 B101:D119 B121:D160 C161:D392 C394:D439 C442:D1333">
      <formula1>-99999999999999</formula1>
      <formula2>99999999999999</formula2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县级公共预算支出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天狼</cp:lastModifiedBy>
  <dcterms:created xsi:type="dcterms:W3CDTF">2020-12-25T03:27:00Z</dcterms:created>
  <dcterms:modified xsi:type="dcterms:W3CDTF">2025-12-10T08:07:05Z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2052-12.1.0.22175</vt:lpwstr>
  </property>
  <property fmtid="{D5CDD505-2E9C-101B-9397-08002B2CF9AE}" pid="3" name="ICV">
    <vt:lpwstr>FC82CF317EEF4A6FB63502AF9568109B</vt:lpwstr>
  </property>
</Properties>
</file>