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13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1A01_">#REF!</definedName>
    <definedName name="_1A01_">#REF!</definedName>
    <definedName name="_22A08_">'[1]A01-1'!$A$5:$C$36</definedName>
    <definedName name="_2A01_">#REF!</definedName>
    <definedName name="_4A08_">'[1]A01-1'!$A$5:$C$36</definedName>
    <definedName name="_A01">#REF!</definedName>
    <definedName name="_A08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#N/A</definedName>
    <definedName name="aaa">'[4]#REF!'!$A$6:$AL$21</definedName>
    <definedName name="aiu_bottom">'[5]Financ. Overview'!#REF!</definedName>
    <definedName name="aq">'[6]#REF!'!$A$6:$AL$21</definedName>
    <definedName name="b">#N/A</definedName>
    <definedName name="bbb">'[4]#REF!'!$A$6:$AL$21</definedName>
    <definedName name="ccc">'[4]#REF!'!$A$6:$AL$21</definedName>
    <definedName name="d">#N/A</definedName>
    <definedName name="Database" hidden="1">#REF!</definedName>
    <definedName name="ddd">'[4]#REF!'!$A$6:$AL$21</definedName>
    <definedName name="e">#N/A</definedName>
    <definedName name="f">#N/A</definedName>
    <definedName name="FRC">[7]Main!$C$9</definedName>
    <definedName name="g">#N/A</definedName>
    <definedName name="h">#N/A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i">#N/A</definedName>
    <definedName name="j">#N/A</definedName>
    <definedName name="k">#N/A</definedName>
    <definedName name="l">#N/A</definedName>
    <definedName name="m">#N/A</definedName>
    <definedName name="Module.Prix_SMC">'[9]11国资收入'!Module.Prix_SMC</definedName>
    <definedName name="n">#N/A</definedName>
    <definedName name="nj">'[8]98区乡收入分项目建议数'!$A$6:$AL$21</definedName>
    <definedName name="nk">'[10]98区乡收入分项目建议数'!$A$6:$AL$21</definedName>
    <definedName name="OS">[11]Open!#REF!</definedName>
    <definedName name="pr_toolbox">[5]Toolbox!$A$3:$I$80</definedName>
    <definedName name="_xlnm.Print_Area">#N/A</definedName>
    <definedName name="_xlnm.Print_Titles">#N/A</definedName>
    <definedName name="Prix_SMC">'[9]11国资收入'!Prix_SMC</definedName>
    <definedName name="s">#N/A</definedName>
    <definedName name="s_c_list">[12]Toolbox!$A$7:$H$969</definedName>
    <definedName name="SCG">'[13]G.1R-Shou COP Gf'!#REF!</definedName>
    <definedName name="sdlfee">'[5]Financ. Overview'!$H$13</definedName>
    <definedName name="solar_ratio">'[14]POWER ASSUMPTIONS'!$H$7</definedName>
    <definedName name="ss7fee">'[5]Financ. Overview'!$H$18</definedName>
    <definedName name="subsfee">'[5]Financ. Overview'!$H$14</definedName>
    <definedName name="toolbox">[15]Toolbox!$C$5:$T$1578</definedName>
    <definedName name="V5.1Fee">'[5]Financ. Overview'!$H$15</definedName>
    <definedName name="xhj">'[16]#REF!'!$A$6:$AL$21</definedName>
    <definedName name="Z32_Cost_red">'[5]Financ. Overview'!#REF!</definedName>
    <definedName name="地区名称">#REF!</definedName>
    <definedName name="教科文股">#REF!</definedName>
    <definedName name="金融办">[17]!金融办</definedName>
    <definedName name="九八年支出分析">'[18]98区乡收入建议数'!$A$6:$AL$21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<sst xmlns="http://schemas.openxmlformats.org/spreadsheetml/2006/main" count="106" uniqueCount="84">
  <si>
    <t>2022年宣汉县一般公共预算调整情况表</t>
  </si>
  <si>
    <t>单位：万元</t>
  </si>
  <si>
    <t>收   入</t>
  </si>
  <si>
    <t>县十九届人大
常委会第九次会议批准的调整预算数</t>
  </si>
  <si>
    <t>调整预算数</t>
  </si>
  <si>
    <t>增加（减少）数</t>
  </si>
  <si>
    <t>支   出</t>
  </si>
  <si>
    <t>地方一般公共预算收入</t>
  </si>
  <si>
    <t>一般公共预算支出</t>
  </si>
  <si>
    <t>上级补助收入</t>
  </si>
  <si>
    <t xml:space="preserve">    一般公共服务</t>
  </si>
  <si>
    <t xml:space="preserve">  返还性收入</t>
  </si>
  <si>
    <t xml:space="preserve">    外交</t>
  </si>
  <si>
    <t xml:space="preserve">  一般性转移支付收入</t>
  </si>
  <si>
    <t xml:space="preserve">    国防</t>
  </si>
  <si>
    <t xml:space="preserve">    体制补助收入</t>
  </si>
  <si>
    <t xml:space="preserve">    公共安全</t>
  </si>
  <si>
    <t xml:space="preserve">    均衡性转移支付收入</t>
  </si>
  <si>
    <t xml:space="preserve">    教育</t>
  </si>
  <si>
    <t xml:space="preserve">    县级基本财力保障机制奖补资金收入</t>
  </si>
  <si>
    <t xml:space="preserve">    科学技术</t>
  </si>
  <si>
    <t xml:space="preserve">    结算补助收入</t>
  </si>
  <si>
    <t xml:space="preserve">    文化体育与传媒</t>
  </si>
  <si>
    <t xml:space="preserve">    资源枯竭型城市转移支付补助收入</t>
  </si>
  <si>
    <t xml:space="preserve">    社会保障和就业</t>
  </si>
  <si>
    <t xml:space="preserve">    企业事业单位划转补助收入</t>
  </si>
  <si>
    <t xml:space="preserve">    卫生健康</t>
  </si>
  <si>
    <t xml:space="preserve">    产粮（油）大县奖励资金收入</t>
  </si>
  <si>
    <t xml:space="preserve">    节能环保</t>
  </si>
  <si>
    <t xml:space="preserve">    重点生态功能区转移支付收入</t>
  </si>
  <si>
    <t xml:space="preserve">    城乡社区</t>
  </si>
  <si>
    <t xml:space="preserve">    固定数额补助收入</t>
  </si>
  <si>
    <t xml:space="preserve">    农林水</t>
  </si>
  <si>
    <t xml:space="preserve">    革命老区及民族和边境地区转移支付收入</t>
  </si>
  <si>
    <t xml:space="preserve">    交通运输</t>
  </si>
  <si>
    <t xml:space="preserve">    贫困地区转移支付收入</t>
  </si>
  <si>
    <t xml:space="preserve">    资源勘探信息等</t>
  </si>
  <si>
    <t xml:space="preserve">    公共安全共同财政事权转移支付收入</t>
  </si>
  <si>
    <t xml:space="preserve">    商业服务业等</t>
  </si>
  <si>
    <t xml:space="preserve">    教育共同财政事权转移支付收入</t>
  </si>
  <si>
    <t xml:space="preserve">    金融</t>
  </si>
  <si>
    <t xml:space="preserve">    科学技术共同财政事权转移支付收入</t>
  </si>
  <si>
    <t xml:space="preserve">    援助其他地区支出</t>
  </si>
  <si>
    <t xml:space="preserve">    文化旅游体育与传媒共同财政事权转移支付收入</t>
  </si>
  <si>
    <t xml:space="preserve">    自然资源海洋气象等</t>
  </si>
  <si>
    <t xml:space="preserve">    社会保障和就业共同财政事权转移支付收入</t>
  </si>
  <si>
    <t xml:space="preserve">    住房保障</t>
  </si>
  <si>
    <t xml:space="preserve">    卫生健康共同财政事权转移支付收入</t>
  </si>
  <si>
    <t xml:space="preserve">    粮油物资储备</t>
  </si>
  <si>
    <t xml:space="preserve">    节能环保共同财政事权转移支付收入</t>
  </si>
  <si>
    <t xml:space="preserve">    灾害防治及应急管理</t>
  </si>
  <si>
    <t xml:space="preserve">    农林水共同财政事权转移支付收入</t>
  </si>
  <si>
    <t xml:space="preserve">    预备费</t>
  </si>
  <si>
    <t xml:space="preserve">    交通共同财政事权转移支付收入</t>
  </si>
  <si>
    <t xml:space="preserve">    其他支出</t>
  </si>
  <si>
    <t xml:space="preserve">    住房保障共同财政事权转移支付收入</t>
  </si>
  <si>
    <t xml:space="preserve">    债务付息支出</t>
  </si>
  <si>
    <t xml:space="preserve">    灾害防治与应急管理共同财政事权转移支付收入</t>
  </si>
  <si>
    <t xml:space="preserve">    债务发行费用支出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</si>
  <si>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</si>
  <si>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</si>
  <si>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</si>
  <si>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</si>
  <si>
    <t xml:space="preserve">  专项转移支付收入</t>
  </si>
  <si>
    <t xml:space="preserve">    资源勘探电力信息等</t>
  </si>
  <si>
    <t xml:space="preserve">    其他收入</t>
  </si>
  <si>
    <t>上年结余收入</t>
  </si>
  <si>
    <t>上解上级支出</t>
  </si>
  <si>
    <t>调入资金</t>
  </si>
  <si>
    <t xml:space="preserve">    体制上解支出</t>
  </si>
  <si>
    <t xml:space="preserve">    从政府性基金预算调入</t>
  </si>
  <si>
    <t xml:space="preserve">    专项上解支出</t>
  </si>
  <si>
    <t xml:space="preserve">    从国有资本经营预算调入</t>
  </si>
  <si>
    <t>安排预算稳定调节基金</t>
  </si>
  <si>
    <t>动用预算稳定调节基金</t>
  </si>
  <si>
    <t>债务还本支出</t>
  </si>
  <si>
    <t>接受其他地区援助收入</t>
  </si>
  <si>
    <t xml:space="preserve">  地方政府一般债务还本支出</t>
  </si>
  <si>
    <t>债务转贷收入</t>
  </si>
  <si>
    <t>年终结余</t>
  </si>
  <si>
    <t xml:space="preserve">  地方政府一般债务转贷收入</t>
  </si>
  <si>
    <t xml:space="preserve">    减:结转下年的支出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</si>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</sst>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_);[Red]\(0.0\)"/>
    <numFmt numFmtId="178" formatCode="0_);[Red]\(0\)"/>
    <numFmt numFmtId="179" formatCode="0_ "/>
    <numFmt numFmtId="180" formatCode="#,##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color indexed="8"/>
      <name val="方正小标宋简体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12"/>
      <name val="楷体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/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24" applyFont="1" applyFill="1" applyAlignment="1">
      <alignment vertical="center"/>
    </xf>
    <xf numFmtId="0" fontId="2" fillId="0" borderId="0" xfId="24" applyFont="1" applyFill="1" applyAlignment="1">
      <alignment vertical="center"/>
    </xf>
    <xf numFmtId="0" fontId="1" fillId="0" borderId="0" xfId="24" applyFont="1" applyFill="1"/>
    <xf numFmtId="0" fontId="1" fillId="0" borderId="0" xfId="24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24" applyFont="1" applyFill="1" applyAlignment="1"/>
    <xf numFmtId="0" fontId="4" fillId="0" borderId="0" xfId="24" applyFont="1" applyFill="1" applyAlignment="1">
      <alignment horizontal="center"/>
    </xf>
    <xf numFmtId="177" fontId="1" fillId="0" borderId="0" xfId="0" applyNumberFormat="1" applyFont="1" applyAlignment="1">
      <alignment horizontal="right" vertical="center" wrapText="1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2" xfId="53" applyNumberFormat="1" applyFont="1" applyFill="1" applyBorder="1" applyAlignment="1" applyProtection="1">
      <alignment horizontal="center" vertical="center"/>
    </xf>
    <xf numFmtId="0" fontId="2" fillId="0" borderId="2" xfId="53" applyNumberFormat="1" applyFont="1" applyFill="1" applyBorder="1" applyAlignment="1" applyProtection="1">
      <alignment horizontal="left" vertical="center"/>
    </xf>
    <xf numFmtId="176" fontId="5" fillId="0" borderId="2" xfId="12" applyNumberFormat="1" applyFont="1" applyFill="1" applyBorder="1" applyAlignment="1">
      <alignment horizontal="right" vertical="center" wrapText="1"/>
    </xf>
    <xf numFmtId="176" fontId="6" fillId="0" borderId="2" xfId="12" applyNumberFormat="1" applyFont="1" applyFill="1" applyBorder="1" applyAlignment="1">
      <alignment horizontal="right" vertical="center" wrapText="1"/>
    </xf>
    <xf numFmtId="178" fontId="2" fillId="0" borderId="2" xfId="53" applyNumberFormat="1" applyFont="1" applyFill="1" applyBorder="1" applyAlignment="1" applyProtection="1">
      <alignment horizontal="left" vertical="center"/>
    </xf>
    <xf numFmtId="0" fontId="5" fillId="0" borderId="2" xfId="24" applyFont="1" applyFill="1" applyBorder="1" applyAlignment="1">
      <alignment horizontal="center" vertical="center"/>
    </xf>
    <xf numFmtId="178" fontId="7" fillId="0" borderId="2" xfId="53" applyNumberFormat="1" applyFont="1" applyFill="1" applyBorder="1" applyAlignment="1" applyProtection="1">
      <alignment horizontal="left" vertical="center"/>
    </xf>
    <xf numFmtId="0" fontId="6" fillId="0" borderId="2" xfId="24" applyFont="1" applyFill="1" applyBorder="1" applyAlignment="1">
      <alignment horizontal="right" vertical="center"/>
    </xf>
    <xf numFmtId="0" fontId="8" fillId="0" borderId="2" xfId="53" applyNumberFormat="1" applyFont="1" applyFill="1" applyBorder="1" applyAlignment="1" applyProtection="1">
      <alignment horizontal="left" vertical="center"/>
    </xf>
    <xf numFmtId="179" fontId="9" fillId="0" borderId="2" xfId="12" applyNumberFormat="1" applyFont="1" applyFill="1" applyBorder="1" applyAlignment="1">
      <alignment horizontal="right" vertical="center" wrapText="1"/>
    </xf>
    <xf numFmtId="0" fontId="7" fillId="0" borderId="2" xfId="53" applyNumberFormat="1" applyFont="1" applyFill="1" applyBorder="1" applyAlignment="1" applyProtection="1">
      <alignment horizontal="left" vertical="center" wrapText="1"/>
    </xf>
    <xf numFmtId="178" fontId="1" fillId="0" borderId="2" xfId="53" applyNumberFormat="1" applyFont="1" applyFill="1" applyBorder="1" applyAlignment="1" applyProtection="1">
      <alignment horizontal="left" vertical="center"/>
    </xf>
    <xf numFmtId="0" fontId="7" fillId="0" borderId="2" xfId="53" applyNumberFormat="1" applyFont="1" applyFill="1" applyBorder="1" applyAlignment="1" applyProtection="1">
      <alignment horizontal="left" vertical="center"/>
    </xf>
    <xf numFmtId="178" fontId="2" fillId="0" borderId="2" xfId="53" applyNumberFormat="1" applyFont="1" applyFill="1" applyBorder="1" applyAlignment="1" applyProtection="1">
      <alignment vertical="center"/>
    </xf>
    <xf numFmtId="0" fontId="1" fillId="0" borderId="2" xfId="53" applyNumberFormat="1" applyFont="1" applyFill="1" applyBorder="1" applyAlignment="1" applyProtection="1">
      <alignment horizontal="left" vertical="center"/>
    </xf>
    <xf numFmtId="180" fontId="1" fillId="0" borderId="2" xfId="54" applyNumberFormat="1" applyFont="1" applyFill="1" applyBorder="1" applyAlignment="1">
      <alignment vertical="center"/>
    </xf>
    <xf numFmtId="0" fontId="1" fillId="0" borderId="2" xfId="53" applyFont="1" applyFill="1" applyBorder="1"/>
    <xf numFmtId="0" fontId="2" fillId="0" borderId="2" xfId="53" applyFont="1" applyFill="1" applyBorder="1" applyAlignment="1">
      <alignment horizontal="center" vertical="center"/>
    </xf>
    <xf numFmtId="176" fontId="5" fillId="0" borderId="2" xfId="12" applyNumberFormat="1" applyFont="1" applyFill="1" applyBorder="1" applyAlignment="1">
      <alignment horizontal="center" vertical="center" wrapText="1"/>
    </xf>
    <xf numFmtId="178" fontId="2" fillId="0" borderId="2" xfId="53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(陈诚修改稿)2006年全省及省级财政决算及07年预算执行情况表(A4 留底自用) 2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4 3" xfId="51"/>
    <cellStyle name="常规 10 4 3 2" xfId="52"/>
    <cellStyle name="常规 26 2 2" xfId="53"/>
    <cellStyle name="常规_一般预算简表_2006年预算执行及2007年预算安排(新科目　A4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sheetId="13"/>
      <definedName name="Prix_SMC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showGridLines="0" showZeros="0" tabSelected="1" workbookViewId="0">
      <selection activeCell="F6" sqref="F6"/>
    </sheetView>
  </sheetViews>
  <sheetFormatPr defaultColWidth="9" defaultRowHeight="14.25" outlineLevelCol="7"/>
  <cols>
    <col min="1" max="1" width="39.375" style="3" customWidth="1"/>
    <col min="2" max="3" width="13.625" style="4" customWidth="1"/>
    <col min="4" max="4" width="13.125" style="4" customWidth="1"/>
    <col min="5" max="5" width="27.625" style="3" customWidth="1"/>
    <col min="6" max="7" width="13.625" style="4" customWidth="1"/>
    <col min="8" max="8" width="12.875" style="4" customWidth="1"/>
    <col min="9" max="16384" width="9" style="3"/>
  </cols>
  <sheetData>
    <row r="1" ht="44.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0.1" customHeight="1" spans="1:8">
      <c r="A2" s="6"/>
      <c r="B2" s="7"/>
      <c r="C2" s="7"/>
      <c r="D2" s="7"/>
      <c r="E2" s="6"/>
      <c r="F2" s="8"/>
      <c r="G2" s="8"/>
      <c r="H2" s="8" t="s">
        <v>1</v>
      </c>
    </row>
    <row r="3" s="1" customFormat="1" ht="71.1" customHeight="1" spans="1:8">
      <c r="A3" s="9" t="s">
        <v>2</v>
      </c>
      <c r="B3" s="10" t="s">
        <v>3</v>
      </c>
      <c r="C3" s="9" t="s">
        <v>4</v>
      </c>
      <c r="D3" s="10" t="s">
        <v>5</v>
      </c>
      <c r="E3" s="11" t="s">
        <v>6</v>
      </c>
      <c r="F3" s="10" t="s">
        <v>3</v>
      </c>
      <c r="G3" s="9" t="s">
        <v>4</v>
      </c>
      <c r="H3" s="10" t="s">
        <v>5</v>
      </c>
    </row>
    <row r="4" s="2" customFormat="1" ht="26.1" customHeight="1" spans="1:8">
      <c r="A4" s="12" t="s">
        <v>7</v>
      </c>
      <c r="B4" s="13">
        <v>350300</v>
      </c>
      <c r="C4" s="13">
        <v>350300</v>
      </c>
      <c r="D4" s="14">
        <f t="shared" ref="D4:D20" si="0">C4-B4</f>
        <v>0</v>
      </c>
      <c r="E4" s="15" t="s">
        <v>8</v>
      </c>
      <c r="F4" s="13">
        <f>SUM(F5:F30)</f>
        <v>761700</v>
      </c>
      <c r="G4" s="13">
        <f>SUM(G5:G30)</f>
        <v>790000</v>
      </c>
      <c r="H4" s="16">
        <f t="shared" ref="H4:H36" si="1">G4-F4</f>
        <v>28300</v>
      </c>
    </row>
    <row r="5" s="1" customFormat="1" ht="26.1" customHeight="1" spans="1:8">
      <c r="A5" s="12" t="s">
        <v>9</v>
      </c>
      <c r="B5" s="14">
        <f>B6+B7+B34</f>
        <v>524612.484</v>
      </c>
      <c r="C5" s="14">
        <f>C6+C7+C34</f>
        <v>561662</v>
      </c>
      <c r="D5" s="14">
        <f t="shared" si="0"/>
        <v>37049.5160000001</v>
      </c>
      <c r="E5" s="17" t="s">
        <v>10</v>
      </c>
      <c r="F5" s="14">
        <v>64514</v>
      </c>
      <c r="G5" s="14">
        <v>69284</v>
      </c>
      <c r="H5" s="18">
        <f t="shared" si="1"/>
        <v>4770</v>
      </c>
    </row>
    <row r="6" s="1" customFormat="1" ht="26.1" customHeight="1" spans="1:8">
      <c r="A6" s="19" t="s">
        <v>11</v>
      </c>
      <c r="B6" s="20">
        <v>-20765</v>
      </c>
      <c r="C6" s="20">
        <v>-20765</v>
      </c>
      <c r="D6" s="14">
        <f t="shared" si="0"/>
        <v>0</v>
      </c>
      <c r="E6" s="17" t="s">
        <v>12</v>
      </c>
      <c r="F6" s="14"/>
      <c r="G6" s="14"/>
      <c r="H6" s="18">
        <f t="shared" si="1"/>
        <v>0</v>
      </c>
    </row>
    <row r="7" s="1" customFormat="1" ht="26.1" customHeight="1" spans="1:8">
      <c r="A7" s="19" t="s">
        <v>13</v>
      </c>
      <c r="B7" s="14">
        <f>SUM(B8:B33)</f>
        <v>510372.484</v>
      </c>
      <c r="C7" s="14">
        <f>SUM(C8:C33)</f>
        <v>544270</v>
      </c>
      <c r="D7" s="14">
        <f t="shared" si="0"/>
        <v>33897.516</v>
      </c>
      <c r="E7" s="17" t="s">
        <v>14</v>
      </c>
      <c r="F7" s="14">
        <v>438</v>
      </c>
      <c r="G7" s="14">
        <v>725</v>
      </c>
      <c r="H7" s="18">
        <f t="shared" si="1"/>
        <v>287</v>
      </c>
    </row>
    <row r="8" s="1" customFormat="1" ht="26.1" customHeight="1" spans="1:8">
      <c r="A8" s="21" t="s">
        <v>15</v>
      </c>
      <c r="B8" s="14"/>
      <c r="C8" s="14"/>
      <c r="D8" s="14">
        <f t="shared" si="0"/>
        <v>0</v>
      </c>
      <c r="E8" s="17" t="s">
        <v>16</v>
      </c>
      <c r="F8" s="14">
        <v>14822</v>
      </c>
      <c r="G8" s="14">
        <v>16624</v>
      </c>
      <c r="H8" s="18">
        <f t="shared" si="1"/>
        <v>1802</v>
      </c>
    </row>
    <row r="9" s="1" customFormat="1" ht="26.1" customHeight="1" spans="1:8">
      <c r="A9" s="21" t="s">
        <v>17</v>
      </c>
      <c r="B9" s="14">
        <v>120523</v>
      </c>
      <c r="C9" s="14">
        <v>120523</v>
      </c>
      <c r="D9" s="14">
        <f t="shared" si="0"/>
        <v>0</v>
      </c>
      <c r="E9" s="17" t="s">
        <v>18</v>
      </c>
      <c r="F9" s="14">
        <v>164014</v>
      </c>
      <c r="G9" s="14">
        <v>175239</v>
      </c>
      <c r="H9" s="18">
        <f t="shared" si="1"/>
        <v>11225</v>
      </c>
    </row>
    <row r="10" s="1" customFormat="1" ht="26.1" customHeight="1" spans="1:8">
      <c r="A10" s="21" t="s">
        <v>19</v>
      </c>
      <c r="B10" s="14">
        <v>31675</v>
      </c>
      <c r="C10" s="14">
        <v>31675</v>
      </c>
      <c r="D10" s="14">
        <f t="shared" si="0"/>
        <v>0</v>
      </c>
      <c r="E10" s="17" t="s">
        <v>20</v>
      </c>
      <c r="F10" s="14">
        <v>663</v>
      </c>
      <c r="G10" s="14">
        <v>762</v>
      </c>
      <c r="H10" s="18">
        <f t="shared" si="1"/>
        <v>99</v>
      </c>
    </row>
    <row r="11" s="1" customFormat="1" ht="26.1" customHeight="1" spans="1:8">
      <c r="A11" s="21" t="s">
        <v>21</v>
      </c>
      <c r="B11" s="14">
        <v>16088</v>
      </c>
      <c r="C11" s="14">
        <v>31655</v>
      </c>
      <c r="D11" s="14">
        <f t="shared" si="0"/>
        <v>15567</v>
      </c>
      <c r="E11" s="17" t="s">
        <v>22</v>
      </c>
      <c r="F11" s="14">
        <v>8334</v>
      </c>
      <c r="G11" s="14">
        <v>8534</v>
      </c>
      <c r="H11" s="18">
        <f t="shared" si="1"/>
        <v>200</v>
      </c>
    </row>
    <row r="12" s="1" customFormat="1" ht="26.1" customHeight="1" spans="1:8">
      <c r="A12" s="21" t="s">
        <v>23</v>
      </c>
      <c r="B12" s="14">
        <v>2037</v>
      </c>
      <c r="C12" s="14">
        <v>2037</v>
      </c>
      <c r="D12" s="14">
        <f t="shared" si="0"/>
        <v>0</v>
      </c>
      <c r="E12" s="17" t="s">
        <v>24</v>
      </c>
      <c r="F12" s="14">
        <v>134569</v>
      </c>
      <c r="G12" s="14">
        <v>136141</v>
      </c>
      <c r="H12" s="18">
        <f t="shared" si="1"/>
        <v>1572</v>
      </c>
    </row>
    <row r="13" s="1" customFormat="1" ht="26.1" customHeight="1" spans="1:8">
      <c r="A13" s="21" t="s">
        <v>25</v>
      </c>
      <c r="B13" s="14"/>
      <c r="C13" s="14"/>
      <c r="D13" s="14">
        <f t="shared" si="0"/>
        <v>0</v>
      </c>
      <c r="E13" s="17" t="s">
        <v>26</v>
      </c>
      <c r="F13" s="14">
        <v>56002</v>
      </c>
      <c r="G13" s="14">
        <v>59427</v>
      </c>
      <c r="H13" s="18">
        <f t="shared" si="1"/>
        <v>3425</v>
      </c>
    </row>
    <row r="14" s="1" customFormat="1" ht="26.1" customHeight="1" spans="1:8">
      <c r="A14" s="21" t="s">
        <v>27</v>
      </c>
      <c r="B14" s="14">
        <v>3333</v>
      </c>
      <c r="C14" s="14">
        <v>6027</v>
      </c>
      <c r="D14" s="14">
        <f t="shared" si="0"/>
        <v>2694</v>
      </c>
      <c r="E14" s="17" t="s">
        <v>28</v>
      </c>
      <c r="F14" s="14">
        <v>3651</v>
      </c>
      <c r="G14" s="14">
        <v>3140</v>
      </c>
      <c r="H14" s="18">
        <f t="shared" si="1"/>
        <v>-511</v>
      </c>
    </row>
    <row r="15" s="1" customFormat="1" ht="26.1" customHeight="1" spans="1:8">
      <c r="A15" s="21" t="s">
        <v>29</v>
      </c>
      <c r="B15" s="14">
        <v>1740</v>
      </c>
      <c r="C15" s="14">
        <v>1785</v>
      </c>
      <c r="D15" s="14">
        <f t="shared" si="0"/>
        <v>45</v>
      </c>
      <c r="E15" s="17" t="s">
        <v>30</v>
      </c>
      <c r="F15" s="14">
        <v>12681</v>
      </c>
      <c r="G15" s="14">
        <v>9403</v>
      </c>
      <c r="H15" s="18">
        <f t="shared" si="1"/>
        <v>-3278</v>
      </c>
    </row>
    <row r="16" s="1" customFormat="1" ht="26.1" customHeight="1" spans="1:8">
      <c r="A16" s="21" t="s">
        <v>31</v>
      </c>
      <c r="B16" s="14">
        <v>36829</v>
      </c>
      <c r="C16" s="14">
        <v>36861</v>
      </c>
      <c r="D16" s="14">
        <f t="shared" si="0"/>
        <v>32</v>
      </c>
      <c r="E16" s="17" t="s">
        <v>32</v>
      </c>
      <c r="F16" s="14">
        <v>144521</v>
      </c>
      <c r="G16" s="14">
        <v>159522</v>
      </c>
      <c r="H16" s="18">
        <f t="shared" si="1"/>
        <v>15001</v>
      </c>
    </row>
    <row r="17" s="1" customFormat="1" ht="26.1" customHeight="1" spans="1:8">
      <c r="A17" s="21" t="s">
        <v>33</v>
      </c>
      <c r="B17" s="14">
        <v>4537</v>
      </c>
      <c r="C17" s="14">
        <v>4537</v>
      </c>
      <c r="D17" s="14">
        <f t="shared" si="0"/>
        <v>0</v>
      </c>
      <c r="E17" s="17" t="s">
        <v>34</v>
      </c>
      <c r="F17" s="14">
        <v>47709</v>
      </c>
      <c r="G17" s="14">
        <v>34387</v>
      </c>
      <c r="H17" s="18">
        <f t="shared" si="1"/>
        <v>-13322</v>
      </c>
    </row>
    <row r="18" s="1" customFormat="1" ht="26.1" customHeight="1" spans="1:8">
      <c r="A18" s="21" t="s">
        <v>35</v>
      </c>
      <c r="B18" s="14">
        <v>39338</v>
      </c>
      <c r="C18" s="14">
        <v>39338</v>
      </c>
      <c r="D18" s="14">
        <f t="shared" si="0"/>
        <v>0</v>
      </c>
      <c r="E18" s="17" t="s">
        <v>36</v>
      </c>
      <c r="F18" s="14">
        <v>41372</v>
      </c>
      <c r="G18" s="14">
        <v>54705</v>
      </c>
      <c r="H18" s="18">
        <f t="shared" si="1"/>
        <v>13333</v>
      </c>
    </row>
    <row r="19" s="1" customFormat="1" ht="26.1" customHeight="1" spans="1:8">
      <c r="A19" s="21" t="s">
        <v>37</v>
      </c>
      <c r="B19" s="14">
        <v>2000</v>
      </c>
      <c r="C19" s="14">
        <v>2000</v>
      </c>
      <c r="D19" s="14">
        <f t="shared" si="0"/>
        <v>0</v>
      </c>
      <c r="E19" s="17" t="s">
        <v>38</v>
      </c>
      <c r="F19" s="14">
        <v>2954</v>
      </c>
      <c r="G19" s="14">
        <v>2390</v>
      </c>
      <c r="H19" s="18">
        <f t="shared" si="1"/>
        <v>-564</v>
      </c>
    </row>
    <row r="20" s="1" customFormat="1" ht="26.1" customHeight="1" spans="1:8">
      <c r="A20" s="21" t="s">
        <v>39</v>
      </c>
      <c r="B20" s="14">
        <v>53034</v>
      </c>
      <c r="C20" s="14">
        <v>56140</v>
      </c>
      <c r="D20" s="14">
        <f t="shared" si="0"/>
        <v>3106</v>
      </c>
      <c r="E20" s="17" t="s">
        <v>40</v>
      </c>
      <c r="F20" s="14">
        <v>194</v>
      </c>
      <c r="G20" s="14">
        <v>102</v>
      </c>
      <c r="H20" s="18">
        <f t="shared" si="1"/>
        <v>-92</v>
      </c>
    </row>
    <row r="21" s="1" customFormat="1" ht="26.1" customHeight="1" spans="1:8">
      <c r="A21" s="21" t="s">
        <v>41</v>
      </c>
      <c r="B21" s="14"/>
      <c r="C21" s="14">
        <v>57</v>
      </c>
      <c r="D21" s="14"/>
      <c r="E21" s="17" t="s">
        <v>42</v>
      </c>
      <c r="F21" s="14"/>
      <c r="G21" s="14"/>
      <c r="H21" s="18">
        <f t="shared" si="1"/>
        <v>0</v>
      </c>
    </row>
    <row r="22" s="1" customFormat="1" ht="26.1" customHeight="1" spans="1:8">
      <c r="A22" s="21" t="s">
        <v>43</v>
      </c>
      <c r="B22" s="14">
        <v>582</v>
      </c>
      <c r="C22" s="14">
        <v>1158</v>
      </c>
      <c r="D22" s="14">
        <f t="shared" ref="D22:D33" si="2">C22-B22</f>
        <v>576</v>
      </c>
      <c r="E22" s="17" t="s">
        <v>44</v>
      </c>
      <c r="F22" s="14">
        <v>10512</v>
      </c>
      <c r="G22" s="14">
        <v>8952</v>
      </c>
      <c r="H22" s="18">
        <f t="shared" si="1"/>
        <v>-1560</v>
      </c>
    </row>
    <row r="23" s="1" customFormat="1" ht="26.1" customHeight="1" spans="1:8">
      <c r="A23" s="21" t="s">
        <v>45</v>
      </c>
      <c r="B23" s="14">
        <v>69717</v>
      </c>
      <c r="C23" s="14">
        <v>70122</v>
      </c>
      <c r="D23" s="14">
        <f t="shared" si="2"/>
        <v>405</v>
      </c>
      <c r="E23" s="17" t="s">
        <v>46</v>
      </c>
      <c r="F23" s="14">
        <v>25513</v>
      </c>
      <c r="G23" s="14">
        <v>22834</v>
      </c>
      <c r="H23" s="18">
        <f t="shared" si="1"/>
        <v>-2679</v>
      </c>
    </row>
    <row r="24" s="1" customFormat="1" ht="26.1" customHeight="1" spans="1:8">
      <c r="A24" s="21" t="s">
        <v>47</v>
      </c>
      <c r="B24" s="14">
        <v>19381</v>
      </c>
      <c r="C24" s="14">
        <v>19407</v>
      </c>
      <c r="D24" s="14">
        <f t="shared" si="2"/>
        <v>26</v>
      </c>
      <c r="E24" s="17" t="s">
        <v>48</v>
      </c>
      <c r="F24" s="14">
        <v>1675</v>
      </c>
      <c r="G24" s="14">
        <v>1530</v>
      </c>
      <c r="H24" s="18">
        <f t="shared" si="1"/>
        <v>-145</v>
      </c>
    </row>
    <row r="25" s="1" customFormat="1" ht="26.1" customHeight="1" spans="1:8">
      <c r="A25" s="21" t="s">
        <v>49</v>
      </c>
      <c r="B25" s="14">
        <v>1430</v>
      </c>
      <c r="C25" s="14">
        <v>1430</v>
      </c>
      <c r="D25" s="14">
        <f t="shared" si="2"/>
        <v>0</v>
      </c>
      <c r="E25" s="17" t="s">
        <v>50</v>
      </c>
      <c r="F25" s="14">
        <v>7697</v>
      </c>
      <c r="G25" s="14">
        <v>5570</v>
      </c>
      <c r="H25" s="18">
        <f t="shared" si="1"/>
        <v>-2127</v>
      </c>
    </row>
    <row r="26" s="1" customFormat="1" ht="26.1" customHeight="1" spans="1:8">
      <c r="A26" s="21" t="s">
        <v>51</v>
      </c>
      <c r="B26" s="14">
        <v>54692.484</v>
      </c>
      <c r="C26" s="14">
        <v>54906</v>
      </c>
      <c r="D26" s="14">
        <f t="shared" si="2"/>
        <v>213.516000000003</v>
      </c>
      <c r="E26" s="17" t="s">
        <v>52</v>
      </c>
      <c r="F26" s="14"/>
      <c r="G26" s="14"/>
      <c r="H26" s="18">
        <f t="shared" si="1"/>
        <v>0</v>
      </c>
    </row>
    <row r="27" s="1" customFormat="1" ht="26.1" customHeight="1" spans="1:8">
      <c r="A27" s="21" t="s">
        <v>53</v>
      </c>
      <c r="B27" s="14">
        <v>10187</v>
      </c>
      <c r="C27" s="14">
        <v>13328</v>
      </c>
      <c r="D27" s="14">
        <f t="shared" si="2"/>
        <v>3141</v>
      </c>
      <c r="E27" s="17" t="s">
        <v>54</v>
      </c>
      <c r="F27" s="14"/>
      <c r="G27" s="14">
        <v>123</v>
      </c>
      <c r="H27" s="18">
        <f t="shared" si="1"/>
        <v>123</v>
      </c>
    </row>
    <row r="28" s="1" customFormat="1" ht="26.1" customHeight="1" spans="1:8">
      <c r="A28" s="21" t="s">
        <v>55</v>
      </c>
      <c r="B28" s="14">
        <v>5890</v>
      </c>
      <c r="C28" s="14">
        <v>5890</v>
      </c>
      <c r="D28" s="14">
        <f t="shared" si="2"/>
        <v>0</v>
      </c>
      <c r="E28" s="17" t="s">
        <v>56</v>
      </c>
      <c r="F28" s="14">
        <v>19808</v>
      </c>
      <c r="G28" s="14">
        <v>20522</v>
      </c>
      <c r="H28" s="18">
        <f t="shared" si="1"/>
        <v>714</v>
      </c>
    </row>
    <row r="29" s="1" customFormat="1" ht="26.1" customHeight="1" spans="1:8">
      <c r="A29" s="21" t="s">
        <v>57</v>
      </c>
      <c r="B29" s="14"/>
      <c r="C29" s="14"/>
      <c r="D29" s="14">
        <f t="shared" si="2"/>
        <v>0</v>
      </c>
      <c r="E29" s="17" t="s">
        <v>58</v>
      </c>
      <c r="F29" s="14">
        <v>57</v>
      </c>
      <c r="G29" s="14">
        <v>84</v>
      </c>
      <c r="H29" s="18">
        <f t="shared" si="1"/>
        <v>27</v>
      </c>
    </row>
    <row r="30" s="1" customFormat="1" ht="26.1" customHeight="1" spans="1:8">
      <c r="A30" s="21" t="s">
        <v>59</v>
      </c>
      <c r="B30" s="14">
        <v>3832</v>
      </c>
      <c r="C30" s="14">
        <v>7005</v>
      </c>
      <c r="D30" s="14">
        <f t="shared" si="2"/>
        <v>3173</v>
      </c>
      <c r="E30" s="17"/>
      <c r="F30" s="14"/>
      <c r="G30" s="14"/>
      <c r="H30" s="16">
        <f t="shared" si="1"/>
        <v>0</v>
      </c>
    </row>
    <row r="31" s="1" customFormat="1" ht="26.1" customHeight="1" spans="1:8">
      <c r="A31" s="21" t="s">
        <v>60</v>
      </c>
      <c r="B31" s="14">
        <v>4247</v>
      </c>
      <c r="C31" s="14">
        <v>4247</v>
      </c>
      <c r="D31" s="14">
        <f t="shared" si="2"/>
        <v>0</v>
      </c>
      <c r="E31" s="22"/>
      <c r="F31" s="14"/>
      <c r="G31" s="14"/>
      <c r="H31" s="16">
        <f t="shared" si="1"/>
        <v>0</v>
      </c>
    </row>
    <row r="32" s="1" customFormat="1" ht="26.1" customHeight="1" spans="1:8">
      <c r="A32" s="21" t="s">
        <v>61</v>
      </c>
      <c r="B32" s="14">
        <v>25737</v>
      </c>
      <c r="C32" s="14">
        <v>30599</v>
      </c>
      <c r="D32" s="14">
        <f t="shared" si="2"/>
        <v>4862</v>
      </c>
      <c r="E32" s="22"/>
      <c r="F32" s="14"/>
      <c r="G32" s="14"/>
      <c r="H32" s="16">
        <f t="shared" si="1"/>
        <v>0</v>
      </c>
    </row>
    <row r="33" s="1" customFormat="1" ht="26.1" customHeight="1" spans="1:8">
      <c r="A33" s="21" t="s">
        <v>62</v>
      </c>
      <c r="B33" s="14">
        <v>3543</v>
      </c>
      <c r="C33" s="14">
        <v>3543</v>
      </c>
      <c r="D33" s="14">
        <f t="shared" si="2"/>
        <v>0</v>
      </c>
      <c r="E33" s="22"/>
      <c r="F33" s="14"/>
      <c r="G33" s="14"/>
      <c r="H33" s="16">
        <f t="shared" si="1"/>
        <v>0</v>
      </c>
    </row>
    <row r="34" s="1" customFormat="1" ht="26.1" customHeight="1" spans="1:8">
      <c r="A34" s="19" t="s">
        <v>63</v>
      </c>
      <c r="B34" s="14">
        <f>SUM(B35:B55)</f>
        <v>35005</v>
      </c>
      <c r="C34" s="14">
        <f>SUM(C35:C55)</f>
        <v>38157</v>
      </c>
      <c r="D34" s="14">
        <f>SUM(D35:D55)</f>
        <v>3152</v>
      </c>
      <c r="E34" s="22"/>
      <c r="F34" s="14"/>
      <c r="G34" s="14"/>
      <c r="H34" s="16">
        <f t="shared" si="1"/>
        <v>0</v>
      </c>
    </row>
    <row r="35" s="1" customFormat="1" ht="26.1" customHeight="1" spans="1:8">
      <c r="A35" s="23" t="s">
        <v>10</v>
      </c>
      <c r="B35" s="14">
        <v>818</v>
      </c>
      <c r="C35" s="14">
        <v>818</v>
      </c>
      <c r="D35" s="14">
        <f>C35-B35</f>
        <v>0</v>
      </c>
      <c r="E35" s="22"/>
      <c r="F35" s="14"/>
      <c r="G35" s="14"/>
      <c r="H35" s="16">
        <f t="shared" si="1"/>
        <v>0</v>
      </c>
    </row>
    <row r="36" s="1" customFormat="1" ht="26.1" customHeight="1" spans="1:8">
      <c r="A36" s="23" t="s">
        <v>12</v>
      </c>
      <c r="B36" s="14"/>
      <c r="C36" s="14"/>
      <c r="D36" s="14">
        <f t="shared" ref="D36:D59" si="3">C36-B36</f>
        <v>0</v>
      </c>
      <c r="E36" s="22"/>
      <c r="F36" s="14"/>
      <c r="G36" s="14"/>
      <c r="H36" s="16">
        <f t="shared" si="1"/>
        <v>0</v>
      </c>
    </row>
    <row r="37" s="1" customFormat="1" ht="26.1" customHeight="1" spans="1:8">
      <c r="A37" s="23" t="s">
        <v>14</v>
      </c>
      <c r="B37" s="14"/>
      <c r="C37" s="14"/>
      <c r="D37" s="14">
        <f t="shared" si="3"/>
        <v>0</v>
      </c>
      <c r="E37" s="22"/>
      <c r="F37" s="14"/>
      <c r="G37" s="14"/>
      <c r="H37" s="16">
        <f t="shared" ref="H37:H65" si="4">G37-F37</f>
        <v>0</v>
      </c>
    </row>
    <row r="38" s="1" customFormat="1" ht="26.1" customHeight="1" spans="1:8">
      <c r="A38" s="23" t="s">
        <v>16</v>
      </c>
      <c r="B38" s="14">
        <v>20</v>
      </c>
      <c r="C38" s="14">
        <v>20</v>
      </c>
      <c r="D38" s="14">
        <f t="shared" si="3"/>
        <v>0</v>
      </c>
      <c r="E38" s="22"/>
      <c r="F38" s="14"/>
      <c r="G38" s="14"/>
      <c r="H38" s="16">
        <f t="shared" si="4"/>
        <v>0</v>
      </c>
    </row>
    <row r="39" s="1" customFormat="1" ht="26.1" customHeight="1" spans="1:8">
      <c r="A39" s="23" t="s">
        <v>18</v>
      </c>
      <c r="B39" s="14">
        <v>360</v>
      </c>
      <c r="C39" s="14">
        <v>360</v>
      </c>
      <c r="D39" s="14">
        <f t="shared" si="3"/>
        <v>0</v>
      </c>
      <c r="E39" s="22"/>
      <c r="F39" s="14"/>
      <c r="G39" s="14"/>
      <c r="H39" s="16">
        <f t="shared" si="4"/>
        <v>0</v>
      </c>
    </row>
    <row r="40" s="1" customFormat="1" ht="26.1" customHeight="1" spans="1:8">
      <c r="A40" s="23" t="s">
        <v>20</v>
      </c>
      <c r="B40" s="14">
        <v>118</v>
      </c>
      <c r="C40" s="14">
        <v>220</v>
      </c>
      <c r="D40" s="14">
        <f t="shared" si="3"/>
        <v>102</v>
      </c>
      <c r="E40" s="22"/>
      <c r="F40" s="14"/>
      <c r="G40" s="14"/>
      <c r="H40" s="16">
        <f t="shared" si="4"/>
        <v>0</v>
      </c>
    </row>
    <row r="41" s="1" customFormat="1" ht="26.1" customHeight="1" spans="1:8">
      <c r="A41" s="23" t="s">
        <v>22</v>
      </c>
      <c r="B41" s="14">
        <v>33</v>
      </c>
      <c r="C41" s="14">
        <v>33</v>
      </c>
      <c r="D41" s="14">
        <f t="shared" si="3"/>
        <v>0</v>
      </c>
      <c r="E41" s="22"/>
      <c r="F41" s="14"/>
      <c r="G41" s="14"/>
      <c r="H41" s="16">
        <f t="shared" si="4"/>
        <v>0</v>
      </c>
    </row>
    <row r="42" s="1" customFormat="1" ht="26.1" customHeight="1" spans="1:8">
      <c r="A42" s="23" t="s">
        <v>24</v>
      </c>
      <c r="B42" s="14">
        <v>4446</v>
      </c>
      <c r="C42" s="14">
        <v>4446</v>
      </c>
      <c r="D42" s="14">
        <f t="shared" si="3"/>
        <v>0</v>
      </c>
      <c r="E42" s="22"/>
      <c r="F42" s="14"/>
      <c r="G42" s="14"/>
      <c r="H42" s="16">
        <f t="shared" si="4"/>
        <v>0</v>
      </c>
    </row>
    <row r="43" s="1" customFormat="1" ht="26.1" customHeight="1" spans="1:8">
      <c r="A43" s="23" t="s">
        <v>26</v>
      </c>
      <c r="B43" s="14">
        <v>443</v>
      </c>
      <c r="C43" s="14">
        <v>443</v>
      </c>
      <c r="D43" s="14">
        <f t="shared" si="3"/>
        <v>0</v>
      </c>
      <c r="E43" s="22"/>
      <c r="F43" s="14"/>
      <c r="G43" s="14"/>
      <c r="H43" s="16">
        <f t="shared" si="4"/>
        <v>0</v>
      </c>
    </row>
    <row r="44" s="1" customFormat="1" ht="26.1" customHeight="1" spans="1:8">
      <c r="A44" s="23" t="s">
        <v>28</v>
      </c>
      <c r="B44" s="14">
        <v>744</v>
      </c>
      <c r="C44" s="14">
        <v>747</v>
      </c>
      <c r="D44" s="14">
        <f t="shared" si="3"/>
        <v>3</v>
      </c>
      <c r="E44" s="22"/>
      <c r="F44" s="14"/>
      <c r="G44" s="14"/>
      <c r="H44" s="16">
        <f t="shared" si="4"/>
        <v>0</v>
      </c>
    </row>
    <row r="45" s="1" customFormat="1" ht="26.1" customHeight="1" spans="1:8">
      <c r="A45" s="23" t="s">
        <v>30</v>
      </c>
      <c r="B45" s="14">
        <v>4674</v>
      </c>
      <c r="C45" s="14">
        <v>4674</v>
      </c>
      <c r="D45" s="14">
        <f t="shared" si="3"/>
        <v>0</v>
      </c>
      <c r="E45" s="22"/>
      <c r="F45" s="14"/>
      <c r="G45" s="14"/>
      <c r="H45" s="16">
        <f t="shared" si="4"/>
        <v>0</v>
      </c>
    </row>
    <row r="46" s="1" customFormat="1" ht="26.1" customHeight="1" spans="1:8">
      <c r="A46" s="23" t="s">
        <v>32</v>
      </c>
      <c r="B46" s="14">
        <v>6724</v>
      </c>
      <c r="C46" s="14">
        <v>9751</v>
      </c>
      <c r="D46" s="14">
        <f t="shared" si="3"/>
        <v>3027</v>
      </c>
      <c r="E46" s="22"/>
      <c r="F46" s="14"/>
      <c r="G46" s="14"/>
      <c r="H46" s="16">
        <f t="shared" si="4"/>
        <v>0</v>
      </c>
    </row>
    <row r="47" s="1" customFormat="1" ht="26.1" customHeight="1" spans="1:8">
      <c r="A47" s="23" t="s">
        <v>34</v>
      </c>
      <c r="B47" s="14">
        <v>4668</v>
      </c>
      <c r="C47" s="14">
        <v>4668</v>
      </c>
      <c r="D47" s="14">
        <f t="shared" si="3"/>
        <v>0</v>
      </c>
      <c r="E47" s="22"/>
      <c r="F47" s="14"/>
      <c r="G47" s="14"/>
      <c r="H47" s="16">
        <f t="shared" si="4"/>
        <v>0</v>
      </c>
    </row>
    <row r="48" s="1" customFormat="1" ht="26.1" customHeight="1" spans="1:8">
      <c r="A48" s="23" t="s">
        <v>64</v>
      </c>
      <c r="B48" s="14">
        <v>100</v>
      </c>
      <c r="C48" s="14">
        <v>100</v>
      </c>
      <c r="D48" s="14">
        <f t="shared" si="3"/>
        <v>0</v>
      </c>
      <c r="E48" s="22"/>
      <c r="F48" s="14"/>
      <c r="G48" s="14"/>
      <c r="H48" s="16">
        <f t="shared" si="4"/>
        <v>0</v>
      </c>
    </row>
    <row r="49" s="1" customFormat="1" ht="26.1" customHeight="1" spans="1:8">
      <c r="A49" s="23" t="s">
        <v>38</v>
      </c>
      <c r="B49" s="14">
        <v>460</v>
      </c>
      <c r="C49" s="14">
        <v>460</v>
      </c>
      <c r="D49" s="14">
        <f t="shared" si="3"/>
        <v>0</v>
      </c>
      <c r="E49" s="22"/>
      <c r="F49" s="14"/>
      <c r="G49" s="14"/>
      <c r="H49" s="16">
        <f t="shared" si="4"/>
        <v>0</v>
      </c>
    </row>
    <row r="50" s="1" customFormat="1" ht="26.1" customHeight="1" spans="1:8">
      <c r="A50" s="23" t="s">
        <v>40</v>
      </c>
      <c r="B50" s="14"/>
      <c r="C50" s="14"/>
      <c r="D50" s="14">
        <f t="shared" si="3"/>
        <v>0</v>
      </c>
      <c r="E50" s="22"/>
      <c r="F50" s="14"/>
      <c r="G50" s="14"/>
      <c r="H50" s="16">
        <f t="shared" si="4"/>
        <v>0</v>
      </c>
    </row>
    <row r="51" s="1" customFormat="1" ht="26.1" customHeight="1" spans="1:8">
      <c r="A51" s="23" t="s">
        <v>44</v>
      </c>
      <c r="B51" s="14">
        <v>4059</v>
      </c>
      <c r="C51" s="14">
        <v>4059</v>
      </c>
      <c r="D51" s="14">
        <f t="shared" si="3"/>
        <v>0</v>
      </c>
      <c r="E51" s="22"/>
      <c r="F51" s="14"/>
      <c r="G51" s="14"/>
      <c r="H51" s="16">
        <f t="shared" si="4"/>
        <v>0</v>
      </c>
    </row>
    <row r="52" s="1" customFormat="1" ht="26.1" customHeight="1" spans="1:8">
      <c r="A52" s="23" t="s">
        <v>46</v>
      </c>
      <c r="B52" s="14">
        <v>2305</v>
      </c>
      <c r="C52" s="14">
        <v>2305</v>
      </c>
      <c r="D52" s="14">
        <f t="shared" si="3"/>
        <v>0</v>
      </c>
      <c r="E52" s="22"/>
      <c r="F52" s="14"/>
      <c r="G52" s="14"/>
      <c r="H52" s="16">
        <f t="shared" si="4"/>
        <v>0</v>
      </c>
    </row>
    <row r="53" s="1" customFormat="1" ht="26.1" customHeight="1" spans="1:8">
      <c r="A53" s="23" t="s">
        <v>48</v>
      </c>
      <c r="B53" s="14">
        <v>250</v>
      </c>
      <c r="C53" s="14">
        <v>250</v>
      </c>
      <c r="D53" s="14">
        <f t="shared" si="3"/>
        <v>0</v>
      </c>
      <c r="E53" s="22"/>
      <c r="F53" s="14"/>
      <c r="G53" s="14"/>
      <c r="H53" s="16">
        <f t="shared" si="4"/>
        <v>0</v>
      </c>
    </row>
    <row r="54" s="1" customFormat="1" ht="26.1" customHeight="1" spans="1:8">
      <c r="A54" s="23" t="s">
        <v>50</v>
      </c>
      <c r="B54" s="14">
        <v>1743</v>
      </c>
      <c r="C54" s="14">
        <v>1743</v>
      </c>
      <c r="D54" s="14">
        <f t="shared" si="3"/>
        <v>0</v>
      </c>
      <c r="E54" s="22"/>
      <c r="F54" s="14"/>
      <c r="G54" s="14"/>
      <c r="H54" s="16">
        <f t="shared" si="4"/>
        <v>0</v>
      </c>
    </row>
    <row r="55" s="1" customFormat="1" ht="26.1" customHeight="1" spans="1:8">
      <c r="A55" s="23" t="s">
        <v>65</v>
      </c>
      <c r="B55" s="14">
        <v>3040</v>
      </c>
      <c r="C55" s="14">
        <v>3060</v>
      </c>
      <c r="D55" s="14">
        <f t="shared" si="3"/>
        <v>20</v>
      </c>
      <c r="E55" s="22"/>
      <c r="F55" s="14"/>
      <c r="G55" s="14"/>
      <c r="H55" s="16">
        <f t="shared" si="4"/>
        <v>0</v>
      </c>
    </row>
    <row r="56" s="1" customFormat="1" ht="26.1" customHeight="1" spans="1:8">
      <c r="A56" s="12" t="s">
        <v>66</v>
      </c>
      <c r="B56" s="14">
        <v>16796</v>
      </c>
      <c r="C56" s="14">
        <v>16796</v>
      </c>
      <c r="D56" s="14">
        <f t="shared" si="3"/>
        <v>0</v>
      </c>
      <c r="E56" s="24" t="s">
        <v>67</v>
      </c>
      <c r="F56" s="14">
        <f>SUM(F57:F58)</f>
        <v>70000</v>
      </c>
      <c r="G56" s="14">
        <f>SUM(G57:G58)</f>
        <v>90231</v>
      </c>
      <c r="H56" s="14">
        <f t="shared" si="4"/>
        <v>20231</v>
      </c>
    </row>
    <row r="57" ht="26.1" customHeight="1" spans="1:8">
      <c r="A57" s="12" t="s">
        <v>68</v>
      </c>
      <c r="B57" s="14">
        <f>SUM(B58:B59)</f>
        <v>31060</v>
      </c>
      <c r="C57" s="14">
        <f>SUM(C58:C59)</f>
        <v>31114</v>
      </c>
      <c r="D57" s="14">
        <f t="shared" si="3"/>
        <v>54</v>
      </c>
      <c r="E57" s="22" t="s">
        <v>69</v>
      </c>
      <c r="F57" s="14">
        <v>23</v>
      </c>
      <c r="G57" s="14">
        <v>23</v>
      </c>
      <c r="H57" s="14">
        <f t="shared" si="4"/>
        <v>0</v>
      </c>
    </row>
    <row r="58" ht="26.1" customHeight="1" spans="1:8">
      <c r="A58" s="25" t="s">
        <v>70</v>
      </c>
      <c r="B58" s="14">
        <v>31000</v>
      </c>
      <c r="C58" s="14">
        <v>31000</v>
      </c>
      <c r="D58" s="14">
        <f t="shared" si="3"/>
        <v>0</v>
      </c>
      <c r="E58" s="22" t="s">
        <v>71</v>
      </c>
      <c r="F58" s="14">
        <v>69977</v>
      </c>
      <c r="G58" s="14">
        <v>90208</v>
      </c>
      <c r="H58" s="14">
        <f t="shared" si="4"/>
        <v>20231</v>
      </c>
    </row>
    <row r="59" ht="26.1" customHeight="1" spans="1:8">
      <c r="A59" s="25" t="s">
        <v>72</v>
      </c>
      <c r="B59" s="14">
        <v>60</v>
      </c>
      <c r="C59" s="14">
        <v>114</v>
      </c>
      <c r="D59" s="14">
        <f t="shared" si="3"/>
        <v>54</v>
      </c>
      <c r="E59" s="24" t="s">
        <v>73</v>
      </c>
      <c r="F59" s="13"/>
      <c r="G59" s="14"/>
      <c r="H59" s="14">
        <f t="shared" si="4"/>
        <v>0</v>
      </c>
    </row>
    <row r="60" ht="26.1" customHeight="1" spans="1:8">
      <c r="A60" s="12" t="s">
        <v>74</v>
      </c>
      <c r="B60" s="14">
        <v>10589</v>
      </c>
      <c r="C60" s="14"/>
      <c r="D60" s="14">
        <f t="shared" ref="D60:D65" si="5">C60-B60</f>
        <v>-10589</v>
      </c>
      <c r="E60" s="24" t="s">
        <v>75</v>
      </c>
      <c r="F60" s="13">
        <v>97020</v>
      </c>
      <c r="G60" s="13">
        <v>97020</v>
      </c>
      <c r="H60" s="14">
        <f t="shared" si="4"/>
        <v>0</v>
      </c>
    </row>
    <row r="61" ht="26.1" customHeight="1" spans="1:8">
      <c r="A61" s="12" t="s">
        <v>76</v>
      </c>
      <c r="B61" s="14">
        <v>3900</v>
      </c>
      <c r="C61" s="14">
        <v>3900</v>
      </c>
      <c r="D61" s="14">
        <f t="shared" si="5"/>
        <v>0</v>
      </c>
      <c r="E61" s="22" t="s">
        <v>77</v>
      </c>
      <c r="F61" s="14">
        <v>97020</v>
      </c>
      <c r="G61" s="14">
        <v>97020</v>
      </c>
      <c r="H61" s="14">
        <f t="shared" si="4"/>
        <v>0</v>
      </c>
    </row>
    <row r="62" ht="26.1" customHeight="1" spans="1:8">
      <c r="A62" s="12" t="s">
        <v>78</v>
      </c>
      <c r="B62" s="13">
        <v>99056</v>
      </c>
      <c r="C62" s="13">
        <v>99056</v>
      </c>
      <c r="D62" s="14">
        <f t="shared" si="5"/>
        <v>0</v>
      </c>
      <c r="E62" s="24" t="s">
        <v>79</v>
      </c>
      <c r="F62" s="13">
        <f>SUM(F63)</f>
        <v>107593</v>
      </c>
      <c r="G62" s="13">
        <f>SUM(G63)</f>
        <v>85577</v>
      </c>
      <c r="H62" s="14">
        <f t="shared" si="4"/>
        <v>-22016</v>
      </c>
    </row>
    <row r="63" ht="26.1" customHeight="1" spans="1:8">
      <c r="A63" s="25" t="s">
        <v>80</v>
      </c>
      <c r="B63" s="14">
        <v>99056</v>
      </c>
      <c r="C63" s="14">
        <v>99056</v>
      </c>
      <c r="D63" s="14">
        <f t="shared" si="5"/>
        <v>0</v>
      </c>
      <c r="E63" s="22" t="s">
        <v>81</v>
      </c>
      <c r="F63" s="14">
        <v>107593</v>
      </c>
      <c r="G63" s="14">
        <v>85577</v>
      </c>
      <c r="H63" s="14">
        <f t="shared" si="4"/>
        <v>-22016</v>
      </c>
    </row>
    <row r="64" ht="26.1" customHeight="1" spans="1:8">
      <c r="A64" s="26"/>
      <c r="B64" s="14"/>
      <c r="C64" s="14"/>
      <c r="D64" s="14"/>
      <c r="E64" s="27"/>
      <c r="F64" s="14"/>
      <c r="G64" s="14"/>
      <c r="H64" s="16">
        <f t="shared" si="4"/>
        <v>0</v>
      </c>
    </row>
    <row r="65" ht="26.1" customHeight="1" spans="1:8">
      <c r="A65" s="28" t="s">
        <v>82</v>
      </c>
      <c r="B65" s="29">
        <f>B4+B5+B56+B57+B60+B61+B62</f>
        <v>1036313.484</v>
      </c>
      <c r="C65" s="29">
        <f>C4+C5+C56+C57+C60+C61+C62</f>
        <v>1062828</v>
      </c>
      <c r="D65" s="29">
        <f t="shared" si="5"/>
        <v>26514.5160000001</v>
      </c>
      <c r="E65" s="30" t="s">
        <v>83</v>
      </c>
      <c r="F65" s="16">
        <f>F4+F56+F59+F60+F62</f>
        <v>1036313</v>
      </c>
      <c r="G65" s="16">
        <f>G4+G56+G59+G60+G62</f>
        <v>1062828</v>
      </c>
      <c r="H65" s="16">
        <f t="shared" si="4"/>
        <v>26515</v>
      </c>
    </row>
  </sheetData>
  <mergeCells count="1">
    <mergeCell ref="A1:H1"/>
  </mergeCells>
  <printOptions horizontalCentered="1"/>
  <pageMargins left="0.118055555555556" right="0.118055555555556" top="0.275590551181102" bottom="0.275" header="0.354166666666667" footer="0.15748031496063"/>
  <pageSetup paperSize="9" firstPageNumber="126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2020-08-25T01:54:00Z</dcterms:created>
  <cp:lastPrinted>2022-02-09T04:02:00Z</cp:lastPrinted>
  <dcterms:modified xsi:type="dcterms:W3CDTF">2023-01-11T06:15:25Z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EDD3973DAA0C4C3796340596D47FB12D</vt:lpwstr>
  </property>
</Properties>
</file>