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70" windowHeight="11715"/>
  </bookViews>
  <sheets>
    <sheet name="县级公共预算支出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xlnm._FilterDatabase" localSheetId="0" hidden="1">县级公共预算支出!$A$4:$F$796</definedName>
    <definedName name="_11A01_">#REF!</definedName>
    <definedName name="_22A08_">'[1]A01-1'!$A$5:$C$36</definedName>
    <definedName name="_Fill" hidden="1">[2]eqpmad2!#REF!</definedName>
    <definedName name="_PA7">'[3]SW-TEO'!#REF!</definedName>
    <definedName name="_PA8">'[3]SW-TEO'!#REF!</definedName>
    <definedName name="_PD1">'[3]SW-TEO'!#REF!</definedName>
    <definedName name="_PE12">'[3]SW-TEO'!#REF!</definedName>
    <definedName name="_PE13">'[3]SW-TEO'!#REF!</definedName>
    <definedName name="_PE6">'[3]SW-TEO'!#REF!</definedName>
    <definedName name="_PE7">'[3]SW-TEO'!#REF!</definedName>
    <definedName name="_PE8">'[3]SW-TEO'!#REF!</definedName>
    <definedName name="_PE9">'[3]SW-TEO'!#REF!</definedName>
    <definedName name="_PH1">'[3]SW-TEO'!#REF!</definedName>
    <definedName name="_PI1">'[3]SW-TEO'!#REF!</definedName>
    <definedName name="_PK1">'[3]SW-TEO'!#REF!</definedName>
    <definedName name="_PK3">'[3]SW-TEO'!#REF!</definedName>
    <definedName name="a">'[4]#REF!'!$A$6:$AL$21</definedName>
    <definedName name="aaa">'[4]#REF!'!$A$6:$AL$21</definedName>
    <definedName name="aiu_bottom">'[5]Financ. Overview'!#REF!</definedName>
    <definedName name="aq">'[6]#REF!'!$A$6:$AL$21</definedName>
    <definedName name="bbb">'[4]#REF!'!$A$6:$AL$21</definedName>
    <definedName name="ccc">'[4]#REF!'!$A$6:$AL$21</definedName>
    <definedName name="Database" hidden="1">#REF!</definedName>
    <definedName name="ddd">'[4]#REF!'!$A$6:$AL$21</definedName>
    <definedName name="FRC">[7]Main!$C$9</definedName>
    <definedName name="hostfee">'[5]Financ. Overview'!$H$12</definedName>
    <definedName name="hraiu_bottom">'[5]Financ. Overview'!#REF!</definedName>
    <definedName name="hvac">'[5]Financ. Overview'!#REF!</definedName>
    <definedName name="HWSheet">1</definedName>
    <definedName name="hy">'[8]98区乡收入分项目建议数'!$A$6:$AL$21</definedName>
    <definedName name="Module.Prix_SMC">'[18]11国资收入'!Module.Prix_SMC</definedName>
    <definedName name="nj">'[8]98区乡收入分项目建议数'!$A$6:$AL$21</definedName>
    <definedName name="nk">'[9]98区乡收入分项目建议数'!$A$6:$AL$21</definedName>
    <definedName name="OS">[10]Open!#REF!</definedName>
    <definedName name="pr_toolbox">[5]Toolbox!$A$3:$I$80</definedName>
    <definedName name="Prix_SMC">'[18]11国资收入'!Prix_SMC</definedName>
    <definedName name="s_c_list">[11]Toolbox!$A$7:$H$969</definedName>
    <definedName name="SCG">'[12]G.1R-Shou COP Gf'!#REF!</definedName>
    <definedName name="sdlfee">'[5]Financ. Overview'!$H$13</definedName>
    <definedName name="solar_ratio">'[13]POWER ASSUMPTIONS'!$H$7</definedName>
    <definedName name="ss7fee">'[5]Financ. Overview'!$H$18</definedName>
    <definedName name="subsfee">'[5]Financ. Overview'!$H$14</definedName>
    <definedName name="toolbox">[14]Toolbox!$C$5:$T$1578</definedName>
    <definedName name="V5.1Fee">'[5]Financ. Overview'!$H$15</definedName>
    <definedName name="xhj">'[15]#REF!'!$A$6:$AL$21</definedName>
    <definedName name="Z32_Cost_red">'[5]Financ. Overview'!#REF!</definedName>
    <definedName name="地区名称">#REF!</definedName>
    <definedName name="教科文股">#REF!</definedName>
    <definedName name="金融办">[16]!金融办</definedName>
    <definedName name="九八年支出分析">'[17]98区乡收入建议数'!$A$6:$AL$21</definedName>
    <definedName name="九八年支出分析1">'[4]#REF!'!$A$6:$AL$21</definedName>
    <definedName name="九九年">'[6]#REF!'!$A$6:$AL$21</definedName>
    <definedName name="九九年预算">'[6]#REF!'!$A$6:$AL$21</definedName>
    <definedName name="数据库1">'[4]#REF!'!$A$6:$AL$21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<sst xmlns="http://schemas.openxmlformats.org/spreadsheetml/2006/main" count="800" uniqueCount="613">
  <si>
    <t>2022年宣汉县县级一般公共预算支出决算表</t>
  </si>
  <si>
    <t>单位：万元，%</t>
  </si>
  <si>
    <t>预算科目</t>
  </si>
  <si>
    <t>年初预算数</t>
  </si>
  <si>
    <t>调整预算数</t>
  </si>
  <si>
    <t>决算数</t>
  </si>
  <si>
    <t>为预算</t>
  </si>
  <si>
    <t>为上年
决算</t>
  </si>
  <si>
    <t>一般公共预算支出</t>
  </si>
  <si>
    <t xml:space="preserve"> 一、一般公共服务支出</t>
  </si>
  <si>
    <t xml:space="preserve">   人大事务</t>
  </si>
  <si>
    <t xml:space="preserve">     其中：行政运行</t>
  </si>
  <si>
    <t xml:space="preserve">           一般行政管理事务</t>
  </si>
  <si>
    <t xml:space="preserve">           机关服务</t>
  </si>
  <si>
    <t xml:space="preserve">           人大会议</t>
  </si>
  <si>
    <t xml:space="preserve">           人大监督</t>
  </si>
  <si>
    <t xml:space="preserve">           人大代表履职能力提升</t>
  </si>
  <si>
    <t xml:space="preserve">           代表工作</t>
  </si>
  <si>
    <t xml:space="preserve">           事业运行</t>
  </si>
  <si>
    <t xml:space="preserve">           其他人大事务支出 </t>
  </si>
  <si>
    <t xml:space="preserve">   政协事务</t>
  </si>
  <si>
    <t xml:space="preserve">           政协会议</t>
  </si>
  <si>
    <t xml:space="preserve">           委员视察</t>
  </si>
  <si>
    <t xml:space="preserve">           参政议政</t>
  </si>
  <si>
    <t xml:space="preserve">           其他政协事务支出</t>
  </si>
  <si>
    <t xml:space="preserve">   政府办公厅（室）及相关机构事务</t>
  </si>
  <si>
    <t xml:space="preserve">           专项业务及机关事务管理</t>
  </si>
  <si>
    <t xml:space="preserve">           政务公开审批</t>
  </si>
  <si>
    <t xml:space="preserve">           信访事务</t>
  </si>
  <si>
    <t xml:space="preserve">           参事事务</t>
  </si>
  <si>
    <t xml:space="preserve">            其他政府办公厅（室）及相关机构事务支出</t>
  </si>
  <si>
    <t xml:space="preserve">   发展与改革事务</t>
  </si>
  <si>
    <t xml:space="preserve">           战略规划与实施</t>
  </si>
  <si>
    <t xml:space="preserve">           社会事业发展规划</t>
  </si>
  <si>
    <t xml:space="preserve">           物价管理</t>
  </si>
  <si>
    <t xml:space="preserve">           其他发展与改革事务支出</t>
  </si>
  <si>
    <t xml:space="preserve">   统计信息事务</t>
  </si>
  <si>
    <t xml:space="preserve">           专项统计业务</t>
  </si>
  <si>
    <t xml:space="preserve">           统计管理</t>
  </si>
  <si>
    <t xml:space="preserve">           专项普查活动</t>
  </si>
  <si>
    <t xml:space="preserve">           统计抽样调查</t>
  </si>
  <si>
    <t xml:space="preserve">           其他统计信息事务支出</t>
  </si>
  <si>
    <t xml:space="preserve">   财政事务</t>
  </si>
  <si>
    <t xml:space="preserve">           财政国库业务</t>
  </si>
  <si>
    <t xml:space="preserve">           财政监察</t>
  </si>
  <si>
    <t xml:space="preserve">           信息化建设</t>
  </si>
  <si>
    <t xml:space="preserve">           财政委托业务支出</t>
  </si>
  <si>
    <t xml:space="preserve">           其他财政事务支出</t>
  </si>
  <si>
    <t xml:space="preserve">   税收事务</t>
  </si>
  <si>
    <t xml:space="preserve">           税收业务</t>
  </si>
  <si>
    <t xml:space="preserve">           其他税收事务支出</t>
  </si>
  <si>
    <t xml:space="preserve">   审计事务</t>
  </si>
  <si>
    <t xml:space="preserve">           审计业务</t>
  </si>
  <si>
    <t xml:space="preserve">           其他审计事务支出</t>
  </si>
  <si>
    <t xml:space="preserve">   海关事务</t>
  </si>
  <si>
    <t xml:space="preserve">     其中：其他海关事务支出</t>
  </si>
  <si>
    <t xml:space="preserve">   纪检监察事务</t>
  </si>
  <si>
    <t xml:space="preserve">           大案要案查处</t>
  </si>
  <si>
    <t xml:space="preserve">           派驻派出机构</t>
  </si>
  <si>
    <t xml:space="preserve">           巡视工作</t>
  </si>
  <si>
    <t xml:space="preserve">           其他纪检监察事务支出</t>
  </si>
  <si>
    <t xml:space="preserve">   商贸事务</t>
  </si>
  <si>
    <t xml:space="preserve">           招商引资</t>
  </si>
  <si>
    <t xml:space="preserve">           其他商贸事务支出</t>
  </si>
  <si>
    <t xml:space="preserve">   知识产权事务</t>
  </si>
  <si>
    <t xml:space="preserve">           知识产权宏观管理</t>
  </si>
  <si>
    <t xml:space="preserve">           其他知识产权事务支出</t>
  </si>
  <si>
    <t xml:space="preserve">   民族事务</t>
  </si>
  <si>
    <t xml:space="preserve">           民族工作专项</t>
  </si>
  <si>
    <t xml:space="preserve">           其他民族事务支出</t>
  </si>
  <si>
    <t xml:space="preserve">   港澳台事务</t>
  </si>
  <si>
    <t xml:space="preserve">           台湾事务</t>
  </si>
  <si>
    <t xml:space="preserve">           其他港澳台事务支出</t>
  </si>
  <si>
    <t xml:space="preserve">   档案事务</t>
  </si>
  <si>
    <t xml:space="preserve">           档案馆</t>
  </si>
  <si>
    <t xml:space="preserve">           其他档案事务支出</t>
  </si>
  <si>
    <t xml:space="preserve">   民主党派及工商联事务</t>
  </si>
  <si>
    <t xml:space="preserve">           其他民主党派及工商联事务支出</t>
  </si>
  <si>
    <t xml:space="preserve">   群众团体事务</t>
  </si>
  <si>
    <t xml:space="preserve">           工会事务</t>
  </si>
  <si>
    <t xml:space="preserve">           其他群众团体事务支出</t>
  </si>
  <si>
    <t xml:space="preserve">   党委办公厅（室）及相关机构事务</t>
  </si>
  <si>
    <t xml:space="preserve">           专项业务</t>
  </si>
  <si>
    <t xml:space="preserve">           其他党委办公厅（室）及相关机构事务支出</t>
  </si>
  <si>
    <t xml:space="preserve">   组织事务</t>
  </si>
  <si>
    <t xml:space="preserve">           其他组织事务支出</t>
  </si>
  <si>
    <t xml:space="preserve">   宣传事务</t>
  </si>
  <si>
    <t xml:space="preserve">           其他宣传事务支出</t>
  </si>
  <si>
    <t xml:space="preserve">   统战事务</t>
  </si>
  <si>
    <t xml:space="preserve">           宗教事务</t>
  </si>
  <si>
    <t xml:space="preserve">           华侨事务</t>
  </si>
  <si>
    <t xml:space="preserve">           其他统战事务支出</t>
  </si>
  <si>
    <t xml:space="preserve">   对外联络事务</t>
  </si>
  <si>
    <t xml:space="preserve">           其他对外联络事务支出</t>
  </si>
  <si>
    <t xml:space="preserve">   其他共产党事务支出</t>
  </si>
  <si>
    <t xml:space="preserve">           其他共产党事务支出</t>
  </si>
  <si>
    <t xml:space="preserve">   市场监督管理事务</t>
  </si>
  <si>
    <t xml:space="preserve">           市场主体管理</t>
  </si>
  <si>
    <t xml:space="preserve">           市场秩序执法</t>
  </si>
  <si>
    <t xml:space="preserve">           质量基础</t>
  </si>
  <si>
    <t xml:space="preserve">           药品事务</t>
  </si>
  <si>
    <t xml:space="preserve">           医疗器械事务</t>
  </si>
  <si>
    <t xml:space="preserve">           化妆品事务</t>
  </si>
  <si>
    <t xml:space="preserve">           质量安全监管</t>
  </si>
  <si>
    <t xml:space="preserve">           食品安全监管</t>
  </si>
  <si>
    <t xml:space="preserve">           其他市场监督管理事务</t>
  </si>
  <si>
    <t xml:space="preserve">   其他一般公共服务支出</t>
  </si>
  <si>
    <t xml:space="preserve">     其中：国家赔偿费用支出</t>
  </si>
  <si>
    <t xml:space="preserve">           其他一般公共服务支出</t>
  </si>
  <si>
    <t>二、外交支出</t>
  </si>
  <si>
    <t>三、国防支出</t>
  </si>
  <si>
    <t xml:space="preserve">   国防动员</t>
  </si>
  <si>
    <t xml:space="preserve">     其中：兵役征集</t>
  </si>
  <si>
    <t xml:space="preserve">           人民防空</t>
  </si>
  <si>
    <t xml:space="preserve">           其他国防动员支出</t>
  </si>
  <si>
    <t xml:space="preserve">   其他国防支出</t>
  </si>
  <si>
    <t xml:space="preserve">     其中：其他国防支出</t>
  </si>
  <si>
    <t>四、公共安全支出</t>
  </si>
  <si>
    <t xml:space="preserve">   武装警察部队</t>
  </si>
  <si>
    <t xml:space="preserve">     其中：武装警察部队</t>
  </si>
  <si>
    <t xml:space="preserve">          其他武装警察部队支出</t>
  </si>
  <si>
    <t xml:space="preserve">   公安</t>
  </si>
  <si>
    <t xml:space="preserve">           执法办案</t>
  </si>
  <si>
    <t xml:space="preserve">           特别业务</t>
  </si>
  <si>
    <t xml:space="preserve">           其他公安支出</t>
  </si>
  <si>
    <t xml:space="preserve">   检察</t>
  </si>
  <si>
    <t xml:space="preserve">           检察监督</t>
  </si>
  <si>
    <t xml:space="preserve">   法院</t>
  </si>
  <si>
    <t xml:space="preserve">   司法</t>
  </si>
  <si>
    <t xml:space="preserve">           基层司法业务</t>
  </si>
  <si>
    <t xml:space="preserve">           普法宣传</t>
  </si>
  <si>
    <t xml:space="preserve">           公共法律服务</t>
  </si>
  <si>
    <t xml:space="preserve">           社区矫正</t>
  </si>
  <si>
    <t xml:space="preserve">           法治建设</t>
  </si>
  <si>
    <t xml:space="preserve">           其他司法支出</t>
  </si>
  <si>
    <t xml:space="preserve">   国家保密</t>
  </si>
  <si>
    <t xml:space="preserve">           保密技术</t>
  </si>
  <si>
    <t xml:space="preserve">           保密管理</t>
  </si>
  <si>
    <t xml:space="preserve">           其他国家保密支出</t>
  </si>
  <si>
    <t xml:space="preserve">   其他公共安全支出</t>
  </si>
  <si>
    <t xml:space="preserve">     其中：其他公共安全支出</t>
  </si>
  <si>
    <t>五、教育支出</t>
  </si>
  <si>
    <t xml:space="preserve">   教育管理事务</t>
  </si>
  <si>
    <t xml:space="preserve">           其他教育管理事务支出</t>
  </si>
  <si>
    <t xml:space="preserve">   普通教育</t>
  </si>
  <si>
    <t xml:space="preserve">     其中：学前教育</t>
  </si>
  <si>
    <t xml:space="preserve">           小学教育</t>
  </si>
  <si>
    <t xml:space="preserve">           初中教育</t>
  </si>
  <si>
    <t xml:space="preserve">           高中教育</t>
  </si>
  <si>
    <t xml:space="preserve">           高等教育</t>
  </si>
  <si>
    <t xml:space="preserve">           其他普通教育支出</t>
  </si>
  <si>
    <t xml:space="preserve">   职业教育</t>
  </si>
  <si>
    <t xml:space="preserve">     其中：中等职业教育</t>
  </si>
  <si>
    <t xml:space="preserve">           技校教育</t>
  </si>
  <si>
    <t xml:space="preserve">           高等职业教育</t>
  </si>
  <si>
    <t xml:space="preserve">           其他职业教育支出</t>
  </si>
  <si>
    <t xml:space="preserve">   成人教育</t>
  </si>
  <si>
    <t xml:space="preserve">     其中：成人高等教育</t>
  </si>
  <si>
    <t xml:space="preserve">           成人广播电视教育</t>
  </si>
  <si>
    <t xml:space="preserve">           其他成人教育支出</t>
  </si>
  <si>
    <t xml:space="preserve">   特殊教育</t>
  </si>
  <si>
    <t xml:space="preserve">     其中：特殊学校教育</t>
  </si>
  <si>
    <t xml:space="preserve">           工读学校教育</t>
  </si>
  <si>
    <t xml:space="preserve">           其他特殊教育支出</t>
  </si>
  <si>
    <t xml:space="preserve">   进修及培训</t>
  </si>
  <si>
    <t xml:space="preserve">     其中：教师进修</t>
  </si>
  <si>
    <t xml:space="preserve">           干部教育</t>
  </si>
  <si>
    <t xml:space="preserve">           培训支出</t>
  </si>
  <si>
    <t xml:space="preserve">           退役士兵能力提升</t>
  </si>
  <si>
    <t xml:space="preserve">   其他教育支出</t>
  </si>
  <si>
    <t xml:space="preserve">     其中：其他教育支出</t>
  </si>
  <si>
    <t>六、科学技术支出</t>
  </si>
  <si>
    <t xml:space="preserve">   科学技术管理事务</t>
  </si>
  <si>
    <t xml:space="preserve">           其他科学技术管理事务支出</t>
  </si>
  <si>
    <t xml:space="preserve">   基础研究</t>
  </si>
  <si>
    <t xml:space="preserve">     其中：机构运行</t>
  </si>
  <si>
    <t xml:space="preserve">           实验室及相关设施</t>
  </si>
  <si>
    <t xml:space="preserve">           专项基础科研</t>
  </si>
  <si>
    <t xml:space="preserve">           其他基础研究支出</t>
  </si>
  <si>
    <t xml:space="preserve">   应用研究</t>
  </si>
  <si>
    <t xml:space="preserve">           社会公益研究</t>
  </si>
  <si>
    <t xml:space="preserve">           高技术研究</t>
  </si>
  <si>
    <t xml:space="preserve">           专项科研试制</t>
  </si>
  <si>
    <t xml:space="preserve">           其他应用研究支出</t>
  </si>
  <si>
    <t xml:space="preserve">   技术研究与开发</t>
  </si>
  <si>
    <t xml:space="preserve">           科技成果转化与扩散</t>
  </si>
  <si>
    <t xml:space="preserve">           共性技术研究与开发</t>
  </si>
  <si>
    <t xml:space="preserve">           其他技术研究与开发支出</t>
  </si>
  <si>
    <t xml:space="preserve">   科技条件与服务</t>
  </si>
  <si>
    <t xml:space="preserve">           科技条件专项</t>
  </si>
  <si>
    <t xml:space="preserve">           其他科技条件与服务支出</t>
  </si>
  <si>
    <t xml:space="preserve">   社会科学</t>
  </si>
  <si>
    <t xml:space="preserve">     其中：社会科学研究机构</t>
  </si>
  <si>
    <t xml:space="preserve">           社会科学研究</t>
  </si>
  <si>
    <t xml:space="preserve">           其他社会科学支出</t>
  </si>
  <si>
    <t xml:space="preserve">   科学技术普及</t>
  </si>
  <si>
    <t xml:space="preserve">           科普活动</t>
  </si>
  <si>
    <t xml:space="preserve">           青少年科技活动</t>
  </si>
  <si>
    <t xml:space="preserve">           学术交流活动</t>
  </si>
  <si>
    <t xml:space="preserve">           科技馆站</t>
  </si>
  <si>
    <t xml:space="preserve">           其他科学技术普及支出</t>
  </si>
  <si>
    <t xml:space="preserve">   科技重大项目</t>
  </si>
  <si>
    <t xml:space="preserve">     其中：重点研发计划</t>
  </si>
  <si>
    <t xml:space="preserve">   其他科学技术支出</t>
  </si>
  <si>
    <t xml:space="preserve">     其中：科技奖励</t>
  </si>
  <si>
    <t xml:space="preserve">           转制科研机构</t>
  </si>
  <si>
    <t xml:space="preserve">           其他科学技术支出</t>
  </si>
  <si>
    <t>七、文化体育与传媒支出</t>
  </si>
  <si>
    <t xml:space="preserve">   文化和旅游</t>
  </si>
  <si>
    <t xml:space="preserve">           图书馆</t>
  </si>
  <si>
    <t xml:space="preserve">           文化展示及纪念机构</t>
  </si>
  <si>
    <t xml:space="preserve">           艺术表演团体</t>
  </si>
  <si>
    <t xml:space="preserve">           文化活动</t>
  </si>
  <si>
    <t xml:space="preserve">           群众文化</t>
  </si>
  <si>
    <t xml:space="preserve">           文化和旅游市场管理</t>
  </si>
  <si>
    <t xml:space="preserve">           旅游宣传</t>
  </si>
  <si>
    <t xml:space="preserve">           文化和旅游管理事务</t>
  </si>
  <si>
    <t xml:space="preserve">           其他文化和旅游支出</t>
  </si>
  <si>
    <t xml:space="preserve">   文物</t>
  </si>
  <si>
    <t xml:space="preserve">           文物保护</t>
  </si>
  <si>
    <t xml:space="preserve">           博物馆</t>
  </si>
  <si>
    <t xml:space="preserve">           其他文物支出</t>
  </si>
  <si>
    <t xml:space="preserve">   体育</t>
  </si>
  <si>
    <t xml:space="preserve">           运动项目管理</t>
  </si>
  <si>
    <t xml:space="preserve">           体育竞赛</t>
  </si>
  <si>
    <t xml:space="preserve">           体育场馆</t>
  </si>
  <si>
    <t xml:space="preserve">           群众体育</t>
  </si>
  <si>
    <t xml:space="preserve">           体育交流与合作</t>
  </si>
  <si>
    <t xml:space="preserve">           其他体育支出</t>
  </si>
  <si>
    <t xml:space="preserve">   新闻出版电影</t>
  </si>
  <si>
    <t xml:space="preserve">     其中：一般行政管理事务</t>
  </si>
  <si>
    <t xml:space="preserve">           出版发行</t>
  </si>
  <si>
    <t xml:space="preserve">           电影</t>
  </si>
  <si>
    <t xml:space="preserve">           其他新闻出版电影支出</t>
  </si>
  <si>
    <t xml:space="preserve">   广播电视</t>
  </si>
  <si>
    <t xml:space="preserve">           传输发射</t>
  </si>
  <si>
    <t xml:space="preserve">           广播电视事务</t>
  </si>
  <si>
    <t xml:space="preserve">           其他广播电视支出</t>
  </si>
  <si>
    <t xml:space="preserve">   其他文化旅游体育与传媒支出</t>
  </si>
  <si>
    <t xml:space="preserve">     其中：宣传文化发展专项支出</t>
  </si>
  <si>
    <t xml:space="preserve">           文化产业发展专项支出</t>
  </si>
  <si>
    <t xml:space="preserve">           其他文化旅游体育与传媒支出</t>
  </si>
  <si>
    <t>八、社会保障和就业支出</t>
  </si>
  <si>
    <t xml:space="preserve">   人力资源和社会保障管理事务</t>
  </si>
  <si>
    <t xml:space="preserve">           综合业务管理</t>
  </si>
  <si>
    <t xml:space="preserve">           劳动保障监察</t>
  </si>
  <si>
    <t xml:space="preserve">           就业管理事务</t>
  </si>
  <si>
    <t xml:space="preserve">           社会保险经办机构</t>
  </si>
  <si>
    <t xml:space="preserve">           公共就业服务和职业技能鉴定机构</t>
  </si>
  <si>
    <t xml:space="preserve">           劳动人事争议调解仲裁</t>
  </si>
  <si>
    <t xml:space="preserve">           博士后日常经费</t>
  </si>
  <si>
    <t xml:space="preserve">           其他人力资源和社会保障管理事务支出</t>
  </si>
  <si>
    <t xml:space="preserve">   民政管理事务</t>
  </si>
  <si>
    <t xml:space="preserve">           社会组织管理</t>
  </si>
  <si>
    <t xml:space="preserve">           基层政权建设和社区治理</t>
  </si>
  <si>
    <t xml:space="preserve">           其他民政管理事务支出</t>
  </si>
  <si>
    <t xml:space="preserve">   行政事业单位养老支出</t>
  </si>
  <si>
    <t xml:space="preserve">     其中：行政单位离退休</t>
  </si>
  <si>
    <t xml:space="preserve">           事业单位离退休</t>
  </si>
  <si>
    <t xml:space="preserve">           离退休人员管理机构</t>
  </si>
  <si>
    <t xml:space="preserve">           机关事业单位基本养老保险缴费支出</t>
  </si>
  <si>
    <t xml:space="preserve">           机关事业单位职业年金缴费支出</t>
  </si>
  <si>
    <t xml:space="preserve">           对机关事业单位基本养老保险基金的补助</t>
  </si>
  <si>
    <t xml:space="preserve">           其他行政事业单位养老支出</t>
  </si>
  <si>
    <t xml:space="preserve">   企业改革补助</t>
  </si>
  <si>
    <t xml:space="preserve">     其中：其他企业改革发展补助</t>
  </si>
  <si>
    <t xml:space="preserve">   就业补助</t>
  </si>
  <si>
    <t xml:space="preserve">     其中：其他就业补助支出</t>
  </si>
  <si>
    <t xml:space="preserve">   抚恤</t>
  </si>
  <si>
    <t xml:space="preserve">     其中：死亡抚恤</t>
  </si>
  <si>
    <t xml:space="preserve">           伤残抚恤</t>
  </si>
  <si>
    <t xml:space="preserve">           义务兵优待</t>
  </si>
  <si>
    <t xml:space="preserve">           农村籍退役士兵老年生活补助</t>
  </si>
  <si>
    <t xml:space="preserve">           其他优抚支出</t>
  </si>
  <si>
    <t xml:space="preserve">   退役安置</t>
  </si>
  <si>
    <t xml:space="preserve">     其中：退役士兵安置</t>
  </si>
  <si>
    <t xml:space="preserve">           军队移交政府的离退休人员安置</t>
  </si>
  <si>
    <t xml:space="preserve">           军队移交政府离退休干部管理机构</t>
  </si>
  <si>
    <t xml:space="preserve">           退役士兵管理教育</t>
  </si>
  <si>
    <t xml:space="preserve">           军队转业干部安置</t>
  </si>
  <si>
    <t xml:space="preserve">           其他退役安置支出</t>
  </si>
  <si>
    <t xml:space="preserve">   社会福利</t>
  </si>
  <si>
    <t xml:space="preserve">     其中：儿童福利</t>
  </si>
  <si>
    <t xml:space="preserve">           老年福利</t>
  </si>
  <si>
    <t xml:space="preserve">           殡葬</t>
  </si>
  <si>
    <t xml:space="preserve">           社会福利事业单位</t>
  </si>
  <si>
    <t xml:space="preserve">           养老服务</t>
  </si>
  <si>
    <t xml:space="preserve">           其他社会福利支出</t>
  </si>
  <si>
    <t xml:space="preserve">   残疾人事业</t>
  </si>
  <si>
    <t xml:space="preserve">           残疾人康复</t>
  </si>
  <si>
    <t xml:space="preserve">           残疾人就业</t>
  </si>
  <si>
    <t xml:space="preserve">           残疾人生活和护理补贴</t>
  </si>
  <si>
    <t xml:space="preserve">           其他残疾人事业支出</t>
  </si>
  <si>
    <t xml:space="preserve">   红十字事业</t>
  </si>
  <si>
    <t xml:space="preserve">           其他红十字事业支出</t>
  </si>
  <si>
    <t xml:space="preserve">   最低生活保障</t>
  </si>
  <si>
    <t xml:space="preserve">     其中：城市最低生活保障金支出</t>
  </si>
  <si>
    <t xml:space="preserve">           农村最低生活保障金支出</t>
  </si>
  <si>
    <t xml:space="preserve">   临时救助</t>
  </si>
  <si>
    <t xml:space="preserve">     其中：临时救助支出</t>
  </si>
  <si>
    <t xml:space="preserve">   特困人员救助供养</t>
  </si>
  <si>
    <t xml:space="preserve">     其中：城市特困人员救助供养支出</t>
  </si>
  <si>
    <t xml:space="preserve">           农村特困人员救助供养支出</t>
  </si>
  <si>
    <t xml:space="preserve">   其他生活救助</t>
  </si>
  <si>
    <t xml:space="preserve">     其中：其他城市生活救助</t>
  </si>
  <si>
    <t xml:space="preserve">           其他农村生活救助</t>
  </si>
  <si>
    <t xml:space="preserve">   财政对基本养老保险基金的补助</t>
  </si>
  <si>
    <t xml:space="preserve">     其中：财政对城乡居民基本养老保险基金的补助</t>
  </si>
  <si>
    <t xml:space="preserve">           财政对企业职工基本养老保险基金的补助</t>
  </si>
  <si>
    <t xml:space="preserve">   财政对其他社会保险基金的补助</t>
  </si>
  <si>
    <t xml:space="preserve">     其中：其他财政对社会保险基金的补助</t>
  </si>
  <si>
    <t xml:space="preserve">   退役军人管理事务</t>
  </si>
  <si>
    <t xml:space="preserve">           拥军优属</t>
  </si>
  <si>
    <t xml:space="preserve">           军供保障</t>
  </si>
  <si>
    <t xml:space="preserve">           其他退役军人事务管理支出</t>
  </si>
  <si>
    <t xml:space="preserve">   财政代缴社会保险费支出</t>
  </si>
  <si>
    <t xml:space="preserve">     其中：财政代缴城乡居民基本养老保险费支出</t>
  </si>
  <si>
    <t xml:space="preserve">           财政代缴其他社会保险费支出</t>
  </si>
  <si>
    <t xml:space="preserve">   其他社会保障和就业支出</t>
  </si>
  <si>
    <t xml:space="preserve">     其中：其他社会保障和就业支出</t>
  </si>
  <si>
    <t>九、卫生健康支出</t>
  </si>
  <si>
    <t xml:space="preserve">   卫生健康管理事务</t>
  </si>
  <si>
    <t xml:space="preserve">           其他卫生健康管理事务支出</t>
  </si>
  <si>
    <t xml:space="preserve">   公立医院</t>
  </si>
  <si>
    <t xml:space="preserve">     其中：综合医院</t>
  </si>
  <si>
    <t xml:space="preserve">           中医（民族）医院</t>
  </si>
  <si>
    <t xml:space="preserve">           精神病医院</t>
  </si>
  <si>
    <t xml:space="preserve">           儿童医院</t>
  </si>
  <si>
    <t xml:space="preserve">           其他专科医院</t>
  </si>
  <si>
    <t xml:space="preserve">           行业医院</t>
  </si>
  <si>
    <t xml:space="preserve">           其他公立医院支出</t>
  </si>
  <si>
    <t xml:space="preserve">   基层医疗卫生机构</t>
  </si>
  <si>
    <t xml:space="preserve">     其中：城市社区卫生机构</t>
  </si>
  <si>
    <t xml:space="preserve">           乡镇卫生院</t>
  </si>
  <si>
    <t xml:space="preserve">           其他基层医疗卫生机构支出</t>
  </si>
  <si>
    <t xml:space="preserve">   公共卫生</t>
  </si>
  <si>
    <t xml:space="preserve">     其中：疾病预防控制机构</t>
  </si>
  <si>
    <t xml:space="preserve">           卫生监督机构</t>
  </si>
  <si>
    <t xml:space="preserve">           妇幼保健机构</t>
  </si>
  <si>
    <t xml:space="preserve">           其他专业公共卫生机构</t>
  </si>
  <si>
    <t xml:space="preserve">           基本公共卫生服务</t>
  </si>
  <si>
    <t xml:space="preserve">           重大公共卫生服务</t>
  </si>
  <si>
    <t xml:space="preserve">           突发公共卫生事件应急处理</t>
  </si>
  <si>
    <t xml:space="preserve">           其他公共卫生支出</t>
  </si>
  <si>
    <t xml:space="preserve">   中医药</t>
  </si>
  <si>
    <t xml:space="preserve">     其中：中医（民族医）药专项</t>
  </si>
  <si>
    <t xml:space="preserve">           其他中医药支出</t>
  </si>
  <si>
    <t xml:space="preserve">   计划生育事务</t>
  </si>
  <si>
    <t xml:space="preserve">     其中：计划生育机构</t>
  </si>
  <si>
    <t xml:space="preserve">           计划生育服务</t>
  </si>
  <si>
    <t xml:space="preserve">           其他计划生育事务支出</t>
  </si>
  <si>
    <t xml:space="preserve">   行政事业单位医疗</t>
  </si>
  <si>
    <t xml:space="preserve">     其中：行政单位医疗</t>
  </si>
  <si>
    <t xml:space="preserve">           事业单位医疗</t>
  </si>
  <si>
    <t xml:space="preserve">           公务员医疗补助</t>
  </si>
  <si>
    <t xml:space="preserve">           其他行政事业单位医疗支出</t>
  </si>
  <si>
    <t xml:space="preserve">   财政对基本医疗保险基金的补助</t>
  </si>
  <si>
    <t xml:space="preserve">     其中：财政对城乡居民基本医疗保险基金的补助</t>
  </si>
  <si>
    <t xml:space="preserve">           财政对其他基本医疗保险基金的补助</t>
  </si>
  <si>
    <t xml:space="preserve">   医疗救助</t>
  </si>
  <si>
    <t xml:space="preserve">     其中：城乡医疗救助</t>
  </si>
  <si>
    <t xml:space="preserve">           其他医疗救助支出</t>
  </si>
  <si>
    <t xml:space="preserve">   优抚对象医疗</t>
  </si>
  <si>
    <t xml:space="preserve">     其中：优抚对象医疗补助</t>
  </si>
  <si>
    <t xml:space="preserve">   医疗保障管理事务</t>
  </si>
  <si>
    <t xml:space="preserve">           医疗保障政策管理</t>
  </si>
  <si>
    <t xml:space="preserve">           医疗保障经办事务</t>
  </si>
  <si>
    <t xml:space="preserve">           其他医疗保障管理事务支出</t>
  </si>
  <si>
    <t xml:space="preserve">   老龄卫生健康事务</t>
  </si>
  <si>
    <t xml:space="preserve">     其中：老龄卫生健康事务</t>
  </si>
  <si>
    <t xml:space="preserve">   其他卫生健康支出</t>
  </si>
  <si>
    <t xml:space="preserve">     其中：其他卫生健康支出</t>
  </si>
  <si>
    <t>十、节能环保支出</t>
  </si>
  <si>
    <t xml:space="preserve">   环境保护管理事务</t>
  </si>
  <si>
    <t xml:space="preserve">           生态环境保护宣传</t>
  </si>
  <si>
    <t xml:space="preserve">           环境保护法规、规划及标准</t>
  </si>
  <si>
    <t xml:space="preserve">           生态环境国际合作及履约</t>
  </si>
  <si>
    <t xml:space="preserve">           生态环境保护行政许可</t>
  </si>
  <si>
    <t xml:space="preserve">           其他环境保护管理事务支出</t>
  </si>
  <si>
    <t xml:space="preserve">   环境监测与监察</t>
  </si>
  <si>
    <t xml:space="preserve">     其中：其他环境监测与监察支出</t>
  </si>
  <si>
    <t xml:space="preserve">   污染防治</t>
  </si>
  <si>
    <t xml:space="preserve">     其中：大气</t>
  </si>
  <si>
    <t xml:space="preserve">           水体</t>
  </si>
  <si>
    <t xml:space="preserve">           固体废弃物与化学品</t>
  </si>
  <si>
    <t xml:space="preserve">           其他污染防治支出</t>
  </si>
  <si>
    <t xml:space="preserve">   自然生态保护</t>
  </si>
  <si>
    <t xml:space="preserve">     其中：生态保护</t>
  </si>
  <si>
    <t xml:space="preserve">           农村环境保护</t>
  </si>
  <si>
    <t xml:space="preserve">           其他自然生态保护支出</t>
  </si>
  <si>
    <t xml:space="preserve">   天然林保护</t>
  </si>
  <si>
    <t xml:space="preserve">     其中：社会保险补助</t>
  </si>
  <si>
    <t xml:space="preserve">   能源节约利用</t>
  </si>
  <si>
    <t xml:space="preserve">     其中：能源节约利用</t>
  </si>
  <si>
    <t xml:space="preserve">   其他节能环保支出</t>
  </si>
  <si>
    <t xml:space="preserve">     其中：其他节能环保支出</t>
  </si>
  <si>
    <t>十一、城乡社区支出</t>
  </si>
  <si>
    <t xml:space="preserve">   城乡社区管理事务</t>
  </si>
  <si>
    <t xml:space="preserve">           城管执法</t>
  </si>
  <si>
    <t xml:space="preserve">           工程建设管理</t>
  </si>
  <si>
    <t xml:space="preserve">           其他城乡社区管理事务支出</t>
  </si>
  <si>
    <t xml:space="preserve">   城乡社区规划与管理</t>
  </si>
  <si>
    <t xml:space="preserve">     其中：城乡社区规划与管理</t>
  </si>
  <si>
    <t xml:space="preserve">   城乡社区公共设施</t>
  </si>
  <si>
    <t xml:space="preserve">     其中：小城镇基础设施建设</t>
  </si>
  <si>
    <t xml:space="preserve">           其他城乡社区公共设施支出</t>
  </si>
  <si>
    <t xml:space="preserve">   城乡社区环境卫生</t>
  </si>
  <si>
    <t xml:space="preserve">     其中：城乡社区环境卫生</t>
  </si>
  <si>
    <t xml:space="preserve">   建设市场管理与监督</t>
  </si>
  <si>
    <t xml:space="preserve">     其中：建设市场管理与监督</t>
  </si>
  <si>
    <t xml:space="preserve">   其他城乡社区支出</t>
  </si>
  <si>
    <t xml:space="preserve">     其中：其他城乡社区支出</t>
  </si>
  <si>
    <t>十二、农林水支出</t>
  </si>
  <si>
    <t xml:space="preserve">   农业农村</t>
  </si>
  <si>
    <t xml:space="preserve">           科技转化与推广服务</t>
  </si>
  <si>
    <t xml:space="preserve">           病虫害控制</t>
  </si>
  <si>
    <t xml:space="preserve">           农产品质量安全</t>
  </si>
  <si>
    <t xml:space="preserve">           执法监管</t>
  </si>
  <si>
    <t xml:space="preserve">           防灾救灾</t>
  </si>
  <si>
    <t xml:space="preserve">           农业生产发展</t>
  </si>
  <si>
    <t xml:space="preserve">           行业业务管理</t>
  </si>
  <si>
    <t xml:space="preserve">           对外交流与合作</t>
  </si>
  <si>
    <t xml:space="preserve">           农村合作经济</t>
  </si>
  <si>
    <t xml:space="preserve">           农村社会事业</t>
  </si>
  <si>
    <t xml:space="preserve">           农业资源保护修复与利用</t>
  </si>
  <si>
    <t xml:space="preserve">           农村道路建设</t>
  </si>
  <si>
    <t xml:space="preserve">           渔业发展</t>
  </si>
  <si>
    <t xml:space="preserve">           农田建设</t>
  </si>
  <si>
    <t xml:space="preserve">           其他农业农村支出</t>
  </si>
  <si>
    <t xml:space="preserve">   林业和草原</t>
  </si>
  <si>
    <t xml:space="preserve">           事业机构</t>
  </si>
  <si>
    <t xml:space="preserve">           森林资源培育</t>
  </si>
  <si>
    <t xml:space="preserve">           技术推广与转化</t>
  </si>
  <si>
    <t xml:space="preserve">           森林资源管理</t>
  </si>
  <si>
    <t xml:space="preserve">           森林生态效益补偿</t>
  </si>
  <si>
    <t xml:space="preserve">           动植物保护</t>
  </si>
  <si>
    <t xml:space="preserve">           湿地保护</t>
  </si>
  <si>
    <t xml:space="preserve">           执法与监督</t>
  </si>
  <si>
    <t xml:space="preserve">           对外合作与交流</t>
  </si>
  <si>
    <t xml:space="preserve">           产业化管理</t>
  </si>
  <si>
    <t xml:space="preserve">           信息管理</t>
  </si>
  <si>
    <t xml:space="preserve">           林业草原防灾减灾</t>
  </si>
  <si>
    <t xml:space="preserve">           草原管理</t>
  </si>
  <si>
    <t xml:space="preserve">           其他林业和草原支出</t>
  </si>
  <si>
    <t xml:space="preserve">   水利</t>
  </si>
  <si>
    <t xml:space="preserve">           水利行业业务管理</t>
  </si>
  <si>
    <t xml:space="preserve">           水利工程建设</t>
  </si>
  <si>
    <t xml:space="preserve">           水利工程运行与维护</t>
  </si>
  <si>
    <t xml:space="preserve">           水利前期工作</t>
  </si>
  <si>
    <t xml:space="preserve">           水利执法监督</t>
  </si>
  <si>
    <t xml:space="preserve">           水土保持</t>
  </si>
  <si>
    <t xml:space="preserve">           水资源节约管理与保护</t>
  </si>
  <si>
    <t xml:space="preserve">           水质监测</t>
  </si>
  <si>
    <t xml:space="preserve">           水文测报</t>
  </si>
  <si>
    <t xml:space="preserve">           防汛</t>
  </si>
  <si>
    <t xml:space="preserve">           抗旱</t>
  </si>
  <si>
    <t xml:space="preserve">           农村水利</t>
  </si>
  <si>
    <t xml:space="preserve">           大中型水库移民后期扶持专项支出</t>
  </si>
  <si>
    <t xml:space="preserve">           农村人畜饮水</t>
  </si>
  <si>
    <t xml:space="preserve">           其他水利支出</t>
  </si>
  <si>
    <t xml:space="preserve">   巩固脱贫衔接乡村振兴</t>
  </si>
  <si>
    <t xml:space="preserve">           农村基础设施建设</t>
  </si>
  <si>
    <t xml:space="preserve">           生产发展</t>
  </si>
  <si>
    <t xml:space="preserve">           社会发展</t>
  </si>
  <si>
    <t xml:space="preserve">           其他巩固脱贫衔接乡村振兴支出</t>
  </si>
  <si>
    <t xml:space="preserve">   农村综合改革</t>
  </si>
  <si>
    <t xml:space="preserve">     其中：对村级公益事业建设的补助</t>
  </si>
  <si>
    <t xml:space="preserve">           对村民委员会和村党支部的补助</t>
  </si>
  <si>
    <t xml:space="preserve">           对村集体经济组织的补助</t>
  </si>
  <si>
    <t xml:space="preserve">   普惠金融发展支出</t>
  </si>
  <si>
    <t xml:space="preserve">     其中：农业保险保费补贴</t>
  </si>
  <si>
    <t xml:space="preserve">           创业担保贷款贴息及奖补</t>
  </si>
  <si>
    <t xml:space="preserve">    目标价格补贴</t>
  </si>
  <si>
    <t xml:space="preserve">      棉花目标价格补贴</t>
  </si>
  <si>
    <t xml:space="preserve">      其他目标价格补贴</t>
  </si>
  <si>
    <t xml:space="preserve">   其他农林水支出</t>
  </si>
  <si>
    <t xml:space="preserve">     其中：其他农林水支出</t>
  </si>
  <si>
    <t>十三、交通运输支出</t>
  </si>
  <si>
    <t xml:space="preserve">   公路水路运输</t>
  </si>
  <si>
    <t xml:space="preserve">           公路建设</t>
  </si>
  <si>
    <t xml:space="preserve">           公路养护</t>
  </si>
  <si>
    <t xml:space="preserve">           交通运输信息化建设</t>
  </si>
  <si>
    <t xml:space="preserve">           公路和运输安全</t>
  </si>
  <si>
    <t xml:space="preserve">           公路运输管理</t>
  </si>
  <si>
    <t xml:space="preserve">           船舶检验</t>
  </si>
  <si>
    <t xml:space="preserve">           海事管理</t>
  </si>
  <si>
    <t xml:space="preserve">           其他公路水路运输支出</t>
  </si>
  <si>
    <t xml:space="preserve">   铁路运输</t>
  </si>
  <si>
    <t xml:space="preserve">     其中：铁路路网建设</t>
  </si>
  <si>
    <t xml:space="preserve">           其他铁路运输支出</t>
  </si>
  <si>
    <t xml:space="preserve">   民用航空运输</t>
  </si>
  <si>
    <t xml:space="preserve">     其中：机场建设</t>
  </si>
  <si>
    <t xml:space="preserve">           其他民用航空运输支出</t>
  </si>
  <si>
    <t xml:space="preserve">   邮政业支出</t>
  </si>
  <si>
    <t xml:space="preserve">           其他邮政业支出</t>
  </si>
  <si>
    <t xml:space="preserve">   车辆购置税支出</t>
  </si>
  <si>
    <t xml:space="preserve">     其中：车辆购置税用于公路等基础设施建设支出</t>
  </si>
  <si>
    <t xml:space="preserve">           车辆购置税其他支出</t>
  </si>
  <si>
    <t xml:space="preserve">   其他交通运输支出</t>
  </si>
  <si>
    <t xml:space="preserve">     其中：公共交通运营补助</t>
  </si>
  <si>
    <t xml:space="preserve">           其他交通运输支出</t>
  </si>
  <si>
    <t>十四、资源勘探工业信息等支出</t>
  </si>
  <si>
    <t xml:space="preserve">   资源勘探开发</t>
  </si>
  <si>
    <t xml:space="preserve">           煤炭勘探开采和洗选</t>
  </si>
  <si>
    <t xml:space="preserve">           石油和天然气勘探开采</t>
  </si>
  <si>
    <t xml:space="preserve">           黑色金属矿勘探和采选</t>
  </si>
  <si>
    <t xml:space="preserve">           有色金属矿勘探和采选</t>
  </si>
  <si>
    <t xml:space="preserve">           非金属矿勘探和采选</t>
  </si>
  <si>
    <t xml:space="preserve">           其他资源勘探业支出</t>
  </si>
  <si>
    <t xml:space="preserve">   制造业</t>
  </si>
  <si>
    <t xml:space="preserve">           纺织业</t>
  </si>
  <si>
    <t xml:space="preserve">           工艺品及其他制造业</t>
  </si>
  <si>
    <t xml:space="preserve">           其他制造业支出</t>
  </si>
  <si>
    <t xml:space="preserve">   工业和信息产业监管</t>
  </si>
  <si>
    <t xml:space="preserve">           产业发展</t>
  </si>
  <si>
    <t xml:space="preserve">           其他工业和信息产业监管支出</t>
  </si>
  <si>
    <t xml:space="preserve">   国有资产监管</t>
  </si>
  <si>
    <t xml:space="preserve">           其他国有资产监管支出</t>
  </si>
  <si>
    <t xml:space="preserve">   支持中小企业发展和管理支出</t>
  </si>
  <si>
    <t xml:space="preserve">     其中：中小企业发展专项</t>
  </si>
  <si>
    <t xml:space="preserve">           其他支持中小企业发展和管理支出</t>
  </si>
  <si>
    <t xml:space="preserve">   其他资源勘探工业信息等支出</t>
  </si>
  <si>
    <t xml:space="preserve">     其中：其他资源勘探工业信息等支出</t>
  </si>
  <si>
    <t>十五、商业服务业等支出</t>
  </si>
  <si>
    <t xml:space="preserve">   商业流通事务</t>
  </si>
  <si>
    <t xml:space="preserve">           其他商业流通事务支出</t>
  </si>
  <si>
    <t xml:space="preserve">   涉外发展服务支出</t>
  </si>
  <si>
    <t xml:space="preserve">     其中：其他涉外发展服务支出</t>
  </si>
  <si>
    <t xml:space="preserve">   其他商业服务业等支出</t>
  </si>
  <si>
    <t xml:space="preserve">     其中：其他商业服务业等支出</t>
  </si>
  <si>
    <t>十六、金融支出</t>
  </si>
  <si>
    <t xml:space="preserve">   金融部门行政支出</t>
  </si>
  <si>
    <t xml:space="preserve">           金融部门其他行政支出</t>
  </si>
  <si>
    <t xml:space="preserve">   金融部门监管支出</t>
  </si>
  <si>
    <t xml:space="preserve">     其中：金融部门其他监管支出</t>
  </si>
  <si>
    <t xml:space="preserve">   金融发展支出</t>
  </si>
  <si>
    <t xml:space="preserve">     其中：其他金融发展支出</t>
  </si>
  <si>
    <t xml:space="preserve">   其他金融支出</t>
  </si>
  <si>
    <t xml:space="preserve">     其中：其他金融支出</t>
  </si>
  <si>
    <t>十七、援助其他地区支出</t>
  </si>
  <si>
    <t>十八、自然资源海洋气象等支出</t>
  </si>
  <si>
    <t xml:space="preserve">   自然资源事务</t>
  </si>
  <si>
    <t xml:space="preserve">           自然资源规划及管理</t>
  </si>
  <si>
    <t xml:space="preserve">           自然资源利用与保护</t>
  </si>
  <si>
    <t xml:space="preserve">           自然资源行业业务管理</t>
  </si>
  <si>
    <t xml:space="preserve">           自然资源调查与确权登记</t>
  </si>
  <si>
    <t xml:space="preserve">           土地资源储备支出</t>
  </si>
  <si>
    <t xml:space="preserve">           地质矿产资源与环境调查</t>
  </si>
  <si>
    <t xml:space="preserve">           地质勘查与矿产资源管理</t>
  </si>
  <si>
    <t xml:space="preserve">           基础测绘与地理信息监管</t>
  </si>
  <si>
    <t xml:space="preserve">           其他自然资源事务支出</t>
  </si>
  <si>
    <t xml:space="preserve">   气象事务</t>
  </si>
  <si>
    <t xml:space="preserve">     其中：气象事业机构</t>
  </si>
  <si>
    <t xml:space="preserve">           其他气象事务支出</t>
  </si>
  <si>
    <t>十九、住房保障支出</t>
  </si>
  <si>
    <t xml:space="preserve">   保障性安居工程支出</t>
  </si>
  <si>
    <t xml:space="preserve">     其中：棚户区改造</t>
  </si>
  <si>
    <t xml:space="preserve">           农村危房改造</t>
  </si>
  <si>
    <t xml:space="preserve">           公共租赁住房</t>
  </si>
  <si>
    <t xml:space="preserve">           保障性住房租金补贴</t>
  </si>
  <si>
    <t xml:space="preserve">           老旧小区改造</t>
  </si>
  <si>
    <t xml:space="preserve">      其他保障性安居工程支出</t>
  </si>
  <si>
    <t xml:space="preserve">   住房改革支出</t>
  </si>
  <si>
    <t xml:space="preserve">     其中：住房公积金</t>
  </si>
  <si>
    <t xml:space="preserve">           购房补贴</t>
  </si>
  <si>
    <t xml:space="preserve">   城乡社区住宅</t>
  </si>
  <si>
    <t xml:space="preserve">     其中：公有住房建设和维修改造支出</t>
  </si>
  <si>
    <t xml:space="preserve">           住房公积金管理</t>
  </si>
  <si>
    <t>二十、粮油物资储备支出</t>
  </si>
  <si>
    <t xml:space="preserve">   粮油物资事务</t>
  </si>
  <si>
    <t xml:space="preserve">           粮食风险基金</t>
  </si>
  <si>
    <t xml:space="preserve">           粮油市场调控专项资金</t>
  </si>
  <si>
    <t xml:space="preserve">           其他粮油物资事务支出</t>
  </si>
  <si>
    <t xml:space="preserve">   粮油储备</t>
  </si>
  <si>
    <t xml:space="preserve">     其中：储备粮油补贴</t>
  </si>
  <si>
    <t xml:space="preserve">           储备粮油差价补贴</t>
  </si>
  <si>
    <t xml:space="preserve">           其他粮油储备支出</t>
  </si>
  <si>
    <t>二十一、灾害防治及应急管理</t>
  </si>
  <si>
    <t xml:space="preserve">   应急管理事务</t>
  </si>
  <si>
    <t xml:space="preserve">           安全监管</t>
  </si>
  <si>
    <t xml:space="preserve">           应急管理</t>
  </si>
  <si>
    <t xml:space="preserve">           其他应急管理支出</t>
  </si>
  <si>
    <t xml:space="preserve">   消防救援事务</t>
  </si>
  <si>
    <t xml:space="preserve">           消防应急救援</t>
  </si>
  <si>
    <t xml:space="preserve">           其他消防救援事务支出</t>
  </si>
  <si>
    <t xml:space="preserve">   矿山安全</t>
  </si>
  <si>
    <t xml:space="preserve">           矿山安全监察事务</t>
  </si>
  <si>
    <t xml:space="preserve">           其他矿山安全支出</t>
  </si>
  <si>
    <t xml:space="preserve">   地震事务</t>
  </si>
  <si>
    <t xml:space="preserve">           地震监测</t>
  </si>
  <si>
    <t xml:space="preserve">           地震预测预报</t>
  </si>
  <si>
    <t xml:space="preserve">           地震灾害预防</t>
  </si>
  <si>
    <t xml:space="preserve">           防震减灾基础管理</t>
  </si>
  <si>
    <t xml:space="preserve">           其他地震事务支出</t>
  </si>
  <si>
    <t xml:space="preserve">   自然灾害防治</t>
  </si>
  <si>
    <t xml:space="preserve">     其中：地质灾害防治</t>
  </si>
  <si>
    <t xml:space="preserve">           其他自然灾害防治支出</t>
  </si>
  <si>
    <t xml:space="preserve">   自然灾害救灾及恢复重建支出</t>
  </si>
  <si>
    <t xml:space="preserve">     其中：自然灾害救灾补助</t>
  </si>
  <si>
    <t xml:space="preserve">           自然灾害灾后重建补助</t>
  </si>
  <si>
    <t xml:space="preserve">           其他自然灾害救灾及恢复重建支出</t>
  </si>
  <si>
    <t xml:space="preserve">   其他灾害防治及应急管理支出</t>
  </si>
  <si>
    <t xml:space="preserve">     其中：其他灾害防治及应急管理支出</t>
  </si>
  <si>
    <t>二十二、预备费</t>
  </si>
  <si>
    <t>二十三、其他支出</t>
  </si>
  <si>
    <t xml:space="preserve">   其他支出</t>
  </si>
  <si>
    <t xml:space="preserve">     其中：其他支出</t>
  </si>
  <si>
    <t>二十四、债务付息支出</t>
  </si>
  <si>
    <t xml:space="preserve">   地方政府一般债务付息支出</t>
  </si>
  <si>
    <t xml:space="preserve">     其中：地方政府一般债务付息支出</t>
  </si>
  <si>
    <t xml:space="preserve">           地方政府其他一般债务付息支出</t>
  </si>
  <si>
    <t>二十五、债务发行费用支出</t>
  </si>
  <si>
    <t xml:space="preserve">   地方政府一般债务发行费用支出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</si>
</sst>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</numFmts>
  <fonts count="31">
    <font>
      <sz val="12"/>
      <name val="宋体"/>
      <charset val="134"/>
    </font>
    <font>
      <sz val="11"/>
      <name val="宋体"/>
      <charset val="134"/>
    </font>
    <font>
      <sz val="18"/>
      <name val="方正小标宋简体"/>
      <charset val="134"/>
    </font>
    <font>
      <sz val="11"/>
      <name val="方正小标宋简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8" borderId="6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25" fillId="12" borderId="5" applyNumberFormat="0" applyAlignment="0" applyProtection="0">
      <alignment vertical="center"/>
    </xf>
    <xf numFmtId="0" fontId="26" fillId="13" borderId="10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0" fillId="0" borderId="0"/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67">
    <xf numFmtId="0" fontId="0" fillId="0" borderId="0" xfId="0"/>
    <xf numFmtId="0" fontId="0" fillId="0" borderId="0" xfId="0" applyAlignment="1"/>
    <xf numFmtId="0" fontId="0" fillId="0" borderId="0" xfId="0" applyFill="1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177" fontId="1" fillId="0" borderId="0" xfId="0" applyNumberFormat="1" applyFont="1" applyFill="1" applyAlignment="1">
      <alignment vertical="center"/>
    </xf>
    <xf numFmtId="176" fontId="1" fillId="0" borderId="0" xfId="0" applyNumberFormat="1" applyFont="1" applyAlignment="1">
      <alignment horizontal="right"/>
    </xf>
    <xf numFmtId="176" fontId="0" fillId="0" borderId="0" xfId="0" applyNumberFormat="1" applyAlignment="1">
      <alignment horizontal="center"/>
    </xf>
    <xf numFmtId="0" fontId="1" fillId="2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177" fontId="1" fillId="0" borderId="0" xfId="0" applyNumberFormat="1" applyFont="1" applyFill="1" applyAlignment="1">
      <alignment vertical="center"/>
    </xf>
    <xf numFmtId="176" fontId="1" fillId="2" borderId="0" xfId="0" applyNumberFormat="1" applyFont="1" applyFill="1" applyAlignment="1">
      <alignment horizontal="right" vertical="center"/>
    </xf>
    <xf numFmtId="176" fontId="1" fillId="2" borderId="0" xfId="0" applyNumberFormat="1" applyFont="1" applyFill="1" applyAlignment="1">
      <alignment horizontal="center" vertical="center"/>
    </xf>
    <xf numFmtId="0" fontId="2" fillId="2" borderId="0" xfId="40" applyFont="1" applyFill="1" applyAlignment="1">
      <alignment horizontal="center" vertical="center"/>
    </xf>
    <xf numFmtId="0" fontId="2" fillId="0" borderId="0" xfId="40" applyFont="1" applyFill="1" applyAlignment="1">
      <alignment horizontal="center" vertical="center"/>
    </xf>
    <xf numFmtId="177" fontId="3" fillId="0" borderId="0" xfId="40" applyNumberFormat="1" applyFont="1" applyFill="1" applyAlignment="1">
      <alignment horizontal="center" vertical="center"/>
    </xf>
    <xf numFmtId="176" fontId="3" fillId="2" borderId="0" xfId="40" applyNumberFormat="1" applyFont="1" applyFill="1" applyAlignment="1">
      <alignment horizontal="right" vertical="center"/>
    </xf>
    <xf numFmtId="176" fontId="2" fillId="2" borderId="0" xfId="40" applyNumberFormat="1" applyFont="1" applyFill="1" applyAlignment="1">
      <alignment horizontal="center" vertical="center"/>
    </xf>
    <xf numFmtId="0" fontId="0" fillId="2" borderId="0" xfId="40" applyFont="1" applyFill="1" applyBorder="1" applyAlignment="1">
      <alignment vertical="center"/>
    </xf>
    <xf numFmtId="0" fontId="0" fillId="2" borderId="0" xfId="40" applyFont="1" applyFill="1" applyBorder="1" applyAlignment="1">
      <alignment horizontal="center" vertical="center"/>
    </xf>
    <xf numFmtId="0" fontId="0" fillId="0" borderId="0" xfId="40" applyFont="1" applyFill="1" applyAlignment="1">
      <alignment horizontal="center" vertical="center"/>
    </xf>
    <xf numFmtId="177" fontId="1" fillId="0" borderId="0" xfId="40" applyNumberFormat="1" applyFont="1" applyFill="1" applyAlignment="1">
      <alignment horizontal="center" vertical="center"/>
    </xf>
    <xf numFmtId="176" fontId="1" fillId="2" borderId="0" xfId="40" applyNumberFormat="1" applyFont="1" applyFill="1" applyBorder="1" applyAlignment="1">
      <alignment horizontal="right" vertical="center"/>
    </xf>
    <xf numFmtId="176" fontId="0" fillId="2" borderId="0" xfId="4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2" xfId="40" applyFont="1" applyFill="1" applyBorder="1" applyAlignment="1">
      <alignment horizontal="center" vertical="center" wrapText="1"/>
    </xf>
    <xf numFmtId="0" fontId="5" fillId="0" borderId="2" xfId="40" applyFont="1" applyFill="1" applyBorder="1" applyAlignment="1">
      <alignment horizontal="center" vertical="center" wrapText="1"/>
    </xf>
    <xf numFmtId="177" fontId="6" fillId="0" borderId="2" xfId="40" applyNumberFormat="1" applyFont="1" applyFill="1" applyBorder="1" applyAlignment="1">
      <alignment horizontal="center" vertical="center" wrapText="1"/>
    </xf>
    <xf numFmtId="176" fontId="5" fillId="2" borderId="2" xfId="40" applyNumberFormat="1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 applyProtection="1">
      <alignment horizontal="left" vertical="center"/>
      <protection locked="0"/>
    </xf>
    <xf numFmtId="1" fontId="1" fillId="2" borderId="2" xfId="0" applyNumberFormat="1" applyFont="1" applyFill="1" applyBorder="1" applyAlignment="1">
      <alignment horizontal="right" vertical="center"/>
    </xf>
    <xf numFmtId="177" fontId="1" fillId="0" borderId="2" xfId="0" applyNumberFormat="1" applyFont="1" applyFill="1" applyBorder="1" applyAlignment="1">
      <alignment horizontal="right" vertical="center"/>
    </xf>
    <xf numFmtId="176" fontId="7" fillId="2" borderId="2" xfId="40" applyNumberFormat="1" applyFont="1" applyFill="1" applyBorder="1" applyAlignment="1">
      <alignment horizontal="right" vertical="center" wrapText="1"/>
    </xf>
    <xf numFmtId="176" fontId="7" fillId="2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177" fontId="1" fillId="0" borderId="0" xfId="0" applyNumberFormat="1" applyFont="1" applyFill="1"/>
    <xf numFmtId="176" fontId="1" fillId="0" borderId="2" xfId="0" applyNumberFormat="1" applyFont="1" applyFill="1" applyBorder="1" applyAlignment="1" applyProtection="1">
      <alignment horizontal="left" vertical="center"/>
      <protection locked="0"/>
    </xf>
    <xf numFmtId="177" fontId="1" fillId="0" borderId="2" xfId="0" applyNumberFormat="1" applyFont="1" applyFill="1" applyBorder="1" applyAlignment="1" applyProtection="1">
      <alignment horizontal="right" vertical="center"/>
    </xf>
    <xf numFmtId="177" fontId="8" fillId="0" borderId="3" xfId="0" applyNumberFormat="1" applyFont="1" applyFill="1" applyBorder="1" applyAlignment="1" applyProtection="1">
      <alignment horizontal="left" vertical="center" wrapText="1"/>
      <protection locked="0"/>
    </xf>
    <xf numFmtId="177" fontId="1" fillId="0" borderId="3" xfId="0" applyNumberFormat="1" applyFont="1" applyFill="1" applyBorder="1" applyAlignment="1" applyProtection="1">
      <alignment horizontal="left" vertical="center"/>
      <protection locked="0"/>
    </xf>
    <xf numFmtId="1" fontId="1" fillId="0" borderId="2" xfId="0" applyNumberFormat="1" applyFont="1" applyFill="1" applyBorder="1" applyAlignment="1">
      <alignment horizontal="right" vertical="center"/>
    </xf>
    <xf numFmtId="176" fontId="7" fillId="0" borderId="2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 applyProtection="1">
      <alignment horizontal="left" vertical="center"/>
      <protection locked="0"/>
    </xf>
    <xf numFmtId="0" fontId="1" fillId="0" borderId="3" xfId="0" applyFont="1" applyFill="1" applyBorder="1" applyAlignment="1">
      <alignment vertical="center"/>
    </xf>
    <xf numFmtId="176" fontId="6" fillId="2" borderId="2" xfId="0" applyNumberFormat="1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 applyProtection="1">
      <alignment horizontal="right" vertical="center"/>
    </xf>
    <xf numFmtId="176" fontId="7" fillId="2" borderId="2" xfId="0" applyNumberFormat="1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>
      <alignment vertical="center"/>
    </xf>
    <xf numFmtId="176" fontId="7" fillId="0" borderId="2" xfId="40" applyNumberFormat="1" applyFont="1" applyFill="1" applyBorder="1" applyAlignment="1">
      <alignment horizontal="right" vertical="center" wrapText="1"/>
    </xf>
    <xf numFmtId="177" fontId="1" fillId="0" borderId="1" xfId="0" applyNumberFormat="1" applyFont="1" applyFill="1" applyBorder="1" applyAlignment="1" applyProtection="1">
      <alignment horizontal="right" vertical="center"/>
    </xf>
    <xf numFmtId="177" fontId="8" fillId="0" borderId="2" xfId="0" applyNumberFormat="1" applyFont="1" applyFill="1" applyBorder="1" applyAlignment="1" applyProtection="1">
      <alignment horizontal="left" vertical="center"/>
      <protection locked="0"/>
    </xf>
    <xf numFmtId="176" fontId="8" fillId="0" borderId="2" xfId="0" applyNumberFormat="1" applyFont="1" applyFill="1" applyBorder="1" applyAlignment="1" applyProtection="1">
      <alignment horizontal="left" vertical="center"/>
      <protection locked="0"/>
    </xf>
    <xf numFmtId="177" fontId="1" fillId="2" borderId="2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vertical="center"/>
    </xf>
    <xf numFmtId="0" fontId="8" fillId="0" borderId="0" xfId="0" applyNumberFormat="1" applyFont="1" applyFill="1" applyBorder="1" applyAlignment="1" applyProtection="1">
      <alignment horizontal="right" vertical="center"/>
    </xf>
    <xf numFmtId="177" fontId="1" fillId="0" borderId="0" xfId="0" applyNumberFormat="1" applyFont="1" applyFill="1" applyBorder="1" applyAlignment="1" applyProtection="1">
      <alignment horizontal="right" vertical="center"/>
    </xf>
    <xf numFmtId="176" fontId="1" fillId="0" borderId="0" xfId="0" applyNumberFormat="1" applyFont="1" applyFill="1" applyBorder="1" applyAlignment="1" applyProtection="1">
      <alignment horizontal="right" vertical="center"/>
    </xf>
    <xf numFmtId="176" fontId="0" fillId="0" borderId="0" xfId="0" applyNumberFormat="1" applyBorder="1" applyAlignment="1">
      <alignment horizontal="center"/>
    </xf>
    <xf numFmtId="3" fontId="8" fillId="0" borderId="0" xfId="0" applyNumberFormat="1" applyFont="1" applyFill="1" applyBorder="1" applyAlignment="1" applyProtection="1">
      <alignment horizontal="right" vertical="center"/>
    </xf>
    <xf numFmtId="177" fontId="9" fillId="0" borderId="0" xfId="0" applyNumberFormat="1" applyFont="1" applyFill="1" applyBorder="1" applyAlignment="1" applyProtection="1">
      <alignment horizontal="center" vertical="center"/>
    </xf>
    <xf numFmtId="177" fontId="10" fillId="0" borderId="0" xfId="0" applyNumberFormat="1" applyFont="1" applyFill="1" applyBorder="1" applyAlignment="1" applyProtection="1">
      <alignment horizontal="center" vertical="center"/>
    </xf>
    <xf numFmtId="177" fontId="8" fillId="0" borderId="0" xfId="0" applyNumberFormat="1" applyFont="1" applyFill="1" applyBorder="1" applyAlignment="1" applyProtection="1">
      <alignment horizontal="right" vertical="center"/>
    </xf>
    <xf numFmtId="176" fontId="1" fillId="0" borderId="0" xfId="0" applyNumberFormat="1" applyFont="1" applyFill="1" applyBorder="1" applyAlignment="1">
      <alignment horizontal="right"/>
    </xf>
    <xf numFmtId="3" fontId="9" fillId="0" borderId="0" xfId="0" applyNumberFormat="1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177" fontId="1" fillId="0" borderId="0" xfId="0" applyNumberFormat="1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8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Backup%20of%20Backup%20of%20LINDA%20LISTONE.xlk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GOLDPYR4\ARENTO\TOOLBOX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fnl-gp2\ToolboxGP\Kor\OSP_Becht_Fi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OWER%20ASSUMPTION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DOS\TEMP\GPTLBX9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8472;&#23459;&#37051;\99&#39044;&#31639;&#36164;&#26009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3&#24180;&#37096;&#38376;&#39044;&#31639;&#65288;&#25253;&#20154;&#22823;&#65289;\&#22797;&#20214;%20&#32929;&#23460;&#19978;&#25253;\&#20892;&#19994;&#32929;\&#20892;&#19994;&#23616;\&#22797;&#20214;%20&#21531;&#22616;&#21306;&#31246;&#36153;&#25913;&#38761;\2000&#24180;&#36164;&#26009;\98&#24180;&#39044;&#31639;&#36164;&#26009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001\05&#39044;&#31639;&#26448;&#26009;&#21367;\2001&#24180;&#39044;&#31639;&#65306;&#22522;&#30784;&#26448;&#26009;&#23553;&#38754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700;&#38754;\2020&#24180;&#20154;&#20195;&#20250;&#36164;&#26009;\&#23459;&#27721;&#21439;2019&#24180;&#39044;&#31639;&#25910;&#25903;&#25191;&#34892;&#21450;2020&#24180;&#39044;&#31639;&#65288;&#33609;&#26696;&#65289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GP_Ph1\SBB-OIs\Hel-OI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3&#24180;&#37096;&#38376;&#39044;&#31639;&#65288;&#25253;&#20154;&#22823;&#65289;\&#22797;&#20214;%20&#32929;&#23460;&#19978;&#25253;\&#20892;&#19994;&#32929;\&#20892;&#19994;&#23616;\&#38472;&#23459;&#37051;\99&#39044;&#31639;&#36164;&#2600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WINDOWS\GP_A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3&#24180;&#37096;&#38376;&#39044;&#31639;&#65288;&#25253;&#20154;&#22823;&#65289;\&#22797;&#20214;%20&#32929;&#23460;&#19978;&#25253;\&#20892;&#19994;&#32929;\&#20892;&#19994;&#23616;\&#22797;&#20214;%20&#21531;&#22616;&#21306;&#31246;&#36153;&#25913;&#38761;\2000&#24180;&#36164;&#26009;\&#38472;&#23459;&#37051;\99&#39044;&#31639;&#36164;&#2600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CHR\ARBEJDE\Q4DK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3&#24180;&#37096;&#38376;&#39044;&#31639;&#65288;&#25253;&#20154;&#22823;&#65289;\&#22797;&#20214;%20&#32929;&#23460;&#19978;&#25253;\&#20892;&#19994;&#32929;\&#20892;&#19994;&#23616;\&#22797;&#20214;%20&#21531;&#22616;&#21306;&#31246;&#36153;&#25913;&#38761;\2000&#24180;&#36164;&#26009;\99&#24180;&#36164;&#26009;\98&#24180;&#36164;&#26009;\98&#24180;&#21306;&#20065;&#39044;&#31639;&#36164;&#26009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98&#24180;&#36164;&#26009;\98&#24180;&#21306;&#20065;&#39044;&#31639;&#36164;&#2600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Open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G.1R-Shou COP Gf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VVVVVa"/>
      <sheetName val="新华区收支总表"/>
      <sheetName val="天生区收支总表"/>
      <sheetName val="双河区收支总表"/>
      <sheetName val="胡家区收支总表"/>
      <sheetName val="樊哙区收支总表"/>
      <sheetName val="土黄区收支总表"/>
      <sheetName val="峰城区收支总表"/>
      <sheetName val="昆池区收支总表"/>
      <sheetName val="南坝区收支总表"/>
      <sheetName val="清溪区收支总表"/>
      <sheetName val="君塘区收支总表"/>
      <sheetName val="蒲江区收支总表"/>
      <sheetName val="东乡镇收支总表"/>
      <sheetName val="人员对比表"/>
      <sheetName val="人员对比表 (2)"/>
      <sheetName val="支出对比表"/>
      <sheetName val="支出明细汇总表"/>
      <sheetName val="东乡镇支出明细表 "/>
      <sheetName val="蒲江区支出明细表 "/>
      <sheetName val="君塘区支出明细表 "/>
      <sheetName val="清溪区支出明细表 "/>
      <sheetName val="南坝区支出明细表 "/>
      <sheetName val="昆池区支出明细表 "/>
      <sheetName val="峰城区支出明细表 "/>
      <sheetName val="土黄区支出明细表 "/>
      <sheetName val="樊哙区支出明细表 "/>
      <sheetName val="胡家区支出明细表 "/>
      <sheetName val="双河区支出明细表 "/>
      <sheetName val="天生区支出明细表 "/>
      <sheetName val="新华区支出明细表 "/>
      <sheetName val="支出汇总表"/>
      <sheetName val="收入汇总表"/>
      <sheetName val="Y9701"/>
      <sheetName val="Y9701-"/>
      <sheetName val="Y9701J"/>
      <sheetName val="Y9701SZJ"/>
      <sheetName val="98年支出分析表 (2)"/>
      <sheetName val="98年支出预算明细"/>
      <sheetName val="94年来区乡财政供给人员情况表"/>
      <sheetName val="98年收支建议数（附表）"/>
      <sheetName val="九七年区乡收入完成情况表"/>
      <sheetName val="94-98年区乡收入完成情况"/>
      <sheetName val="94-98年区乡财力计算表"/>
      <sheetName val="99年收支建议数 "/>
      <sheetName val="99年财政收入建议数"/>
      <sheetName val="99年区乡收入分项目建议数"/>
      <sheetName val="99年收支预算总表"/>
      <sheetName val="99年支出分析表"/>
      <sheetName val="98年区乡收入预算建议"/>
      <sheetName val="99年区乡财政体制计算表 "/>
      <sheetName val="98区乡收入分项目建议数"/>
      <sheetName val="98年区乡未及时上划资金占用费"/>
      <sheetName val="一般预算简表"/>
      <sheetName val="一般预算总表"/>
      <sheetName val="一般预算明细表"/>
      <sheetName val="基金预算简表"/>
      <sheetName val="收入基数表"/>
      <sheetName val="收入因素表"/>
      <sheetName val="支出因素表"/>
      <sheetName val="预算封面"/>
      <sheetName val="98年支出分析表"/>
      <sheetName val="99年支出与上年对比表"/>
      <sheetName val="县本级财力计算表"/>
      <sheetName val="99年县本供给人员表"/>
      <sheetName val="99年支出分析表(第一次削减)"/>
      <sheetName val="99年支出分析表(第二次削减)"/>
      <sheetName val="99年支出分析表(对比表)"/>
      <sheetName val="99年支出预算明细表(保留元)"/>
      <sheetName val="99年支出预算明细表（保留百元）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98区乡收入建议数"/>
      <sheetName val="98年预算资料"/>
    </sheetNames>
    <definedNames>
      <definedName name="金融办"/>
    </definedNames>
    <sheetDataSet>
      <sheetData sheetId="0" refreshError="1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封面 (2)"/>
      <sheetName val="封面 (3)"/>
      <sheetName val="封面 (4)"/>
      <sheetName val="封面 (5)"/>
      <sheetName val="98区乡收入建议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Sheet1"/>
      <sheetName val="1公共预算收入"/>
      <sheetName val="2公共预算支出"/>
      <sheetName val="3公共收支平衡"/>
      <sheetName val="4上级转移支付"/>
      <sheetName val="5政府经济分类表"/>
      <sheetName val="6一般债务余额"/>
      <sheetName val="7基金收入"/>
      <sheetName val="8基金支出"/>
      <sheetName val="9基金平衡"/>
      <sheetName val="10专项债务余额 "/>
      <sheetName val="11国资收入"/>
      <sheetName val="12国资支出 "/>
      <sheetName val="13社保基金收入 "/>
      <sheetName val="14社保基金支出"/>
      <sheetName val="15社保结余 "/>
      <sheetName val="16政府性债务余额"/>
      <sheetName val="Sheet2"/>
      <sheetName val="17公共预算收入"/>
      <sheetName val="18公共预算支出"/>
      <sheetName val="19公共预算平衡"/>
      <sheetName val="20上级转移支付"/>
      <sheetName val="21政府经济分类表"/>
      <sheetName val="22基金收入"/>
      <sheetName val="23基金支出"/>
      <sheetName val="24基金平衡"/>
      <sheetName val="25国资收入"/>
      <sheetName val="26国资支出 "/>
      <sheetName val="27社保基金收入"/>
      <sheetName val="28社保基金支出"/>
      <sheetName val="29社保基金结余"/>
      <sheetName val="30还款计划"/>
    </sheetNames>
    <definedNames>
      <definedName name="Module.Prix_SMC" sheetId="13"/>
      <definedName name="Prix_SMC" sheetId="13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98区乡收入分项目建议数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VVVVVa"/>
      <sheetName val="年终收入进度表 "/>
      <sheetName val="区乡支出预算表"/>
      <sheetName val="九七年区乡收入完成情况表 "/>
      <sheetName val="九七年县对区结算表"/>
      <sheetName val="新华区收支总表"/>
      <sheetName val="天生区收支总表"/>
      <sheetName val="双河区收支总表"/>
      <sheetName val="胡家区收支总表"/>
      <sheetName val="樊哙区收支总表"/>
      <sheetName val="土黄区收支总表"/>
      <sheetName val="峰城区收支总表"/>
      <sheetName val="昆池区收支总表"/>
      <sheetName val="南坝区收支总表"/>
      <sheetName val="清溪区收支总表"/>
      <sheetName val="君塘区收支总表"/>
      <sheetName val="蒲江区收支总表"/>
      <sheetName val="东乡镇收支总表"/>
      <sheetName val="人员对比表"/>
      <sheetName val="人员对比表 (2)"/>
      <sheetName val="支出对比表"/>
      <sheetName val="支出明细汇总表"/>
      <sheetName val="东乡镇支出明细表 "/>
      <sheetName val="蒲江区支出明细表 "/>
      <sheetName val="君塘区支出明细表 "/>
      <sheetName val="清溪区支出明细表 "/>
      <sheetName val="南坝区支出明细表 "/>
      <sheetName val="昆池区支出明细表 "/>
      <sheetName val="峰城区支出明细表 "/>
      <sheetName val="土黄区支出明细表 "/>
      <sheetName val="樊哙区支出明细表 "/>
      <sheetName val="胡家区支出明细表 "/>
      <sheetName val="双河区支出明细表 "/>
      <sheetName val="天生区支出明细表 "/>
      <sheetName val="新华区支出明细表 "/>
      <sheetName val="支出汇总表"/>
      <sheetName val="收入汇总表"/>
      <sheetName val="九七年区乡收入完成情况表"/>
      <sheetName val="98年区乡收入预算建议"/>
      <sheetName val="98年区乡财政体制计算表 (附表)"/>
      <sheetName val="98年区乡财政体制计算表 "/>
      <sheetName val="98区乡收入分项目建议数"/>
      <sheetName val="99年区乡收入分项目建议数"/>
      <sheetName val="98年财政收入建议数"/>
      <sheetName val="97年区乡未及时上划资金占用费"/>
      <sheetName val="94年来区乡财政供给人员情况表"/>
      <sheetName val="laroux"/>
      <sheetName val="东乡镇支出明细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08"/>
  <sheetViews>
    <sheetView showZeros="0" tabSelected="1" workbookViewId="0">
      <selection activeCell="F356" sqref="F356"/>
    </sheetView>
  </sheetViews>
  <sheetFormatPr defaultColWidth="9" defaultRowHeight="14.25" outlineLevelCol="5"/>
  <cols>
    <col min="1" max="1" width="43.625" customWidth="1"/>
    <col min="2" max="2" width="12.875" style="3" customWidth="1"/>
    <col min="3" max="3" width="14.875" style="4" customWidth="1"/>
    <col min="4" max="4" width="14.875" style="5" customWidth="1"/>
    <col min="5" max="5" width="13.625" style="6" customWidth="1"/>
    <col min="6" max="6" width="11.5" style="7" customWidth="1"/>
  </cols>
  <sheetData>
    <row r="1" s="1" customFormat="1" ht="20" customHeight="1" spans="1:6">
      <c r="A1" s="8"/>
      <c r="B1" s="8"/>
      <c r="C1" s="9"/>
      <c r="D1" s="10"/>
      <c r="E1" s="11"/>
      <c r="F1" s="12"/>
    </row>
    <row r="2" customFormat="1" ht="39.95" customHeight="1" spans="1:6">
      <c r="A2" s="13" t="s">
        <v>0</v>
      </c>
      <c r="B2" s="13"/>
      <c r="C2" s="14"/>
      <c r="D2" s="15"/>
      <c r="E2" s="16"/>
      <c r="F2" s="17"/>
    </row>
    <row r="3" customFormat="1" ht="18" customHeight="1" spans="1:6">
      <c r="A3" s="18"/>
      <c r="B3" s="19"/>
      <c r="C3" s="20"/>
      <c r="D3" s="21"/>
      <c r="E3" s="22" t="s">
        <v>1</v>
      </c>
      <c r="F3" s="23"/>
    </row>
    <row r="4" customFormat="1" ht="38" customHeight="1" spans="1:6">
      <c r="A4" s="24" t="s">
        <v>2</v>
      </c>
      <c r="B4" s="25" t="s">
        <v>3</v>
      </c>
      <c r="C4" s="26" t="s">
        <v>4</v>
      </c>
      <c r="D4" s="27" t="s">
        <v>5</v>
      </c>
      <c r="E4" s="26" t="s">
        <v>6</v>
      </c>
      <c r="F4" s="28" t="s">
        <v>7</v>
      </c>
    </row>
    <row r="5" customFormat="1" ht="38" customHeight="1" spans="1:6">
      <c r="A5" s="24" t="s">
        <v>8</v>
      </c>
      <c r="B5" s="25">
        <f>B6+B182+B183+B190+B228+B261+B304+B351+B445+B504+B531+B550+B629+B656+B689+B698+B709+B710+B728+B742+B755+B787+B788+B791+B795</f>
        <v>598937</v>
      </c>
      <c r="C5" s="26">
        <f>C6+C182+C183+C190+C228+C261+C304+C351+C445+C504+C531+C550+C629+C656+C689+C698+C709+C710+C728+C742+C755+C787+C788+C791+C795</f>
        <v>790000</v>
      </c>
      <c r="D5" s="27">
        <f>D6+D182+D183+D190+D228+D261+D304+D351+D445+D504+D531+D550+D629+D656+D689+D698+D709+D710+D728+D742+D755+D787+D788+D791+D795</f>
        <v>815760</v>
      </c>
      <c r="E5" s="28">
        <f>D5/C5*100</f>
        <v>103.260759493671</v>
      </c>
      <c r="F5" s="28">
        <v>114.605226187131</v>
      </c>
    </row>
    <row r="6" customFormat="1" ht="17.1" customHeight="1" spans="1:6">
      <c r="A6" s="29" t="s">
        <v>9</v>
      </c>
      <c r="B6" s="30">
        <f>B7+B17+B26+B36+B45+B54+B64+B68+B76+B78+B87+B93+B99+B106+B112+B117+B123+B129+B136+B141+B146+B153+B159+B164+B179</f>
        <v>53125</v>
      </c>
      <c r="C6" s="31">
        <f>C7+C17+C26+C36+C45+C54+C64+C68+C76+C78+C87+C93+C99+C106+C112+C117+C123+C129+C136+C141+C146+C153+C159+C164+C179</f>
        <v>69284</v>
      </c>
      <c r="D6" s="31">
        <f>D7+D17+D26+D36+D45+D54+D64+D68+D76+D78+D87+D93+D99+D106+D112+D117+D123+D129+D136+D141+D146+D153+D159+D164+D179</f>
        <v>73304</v>
      </c>
      <c r="E6" s="32">
        <f t="shared" ref="E6:E18" si="0">D6/C6*100</f>
        <v>105.802205415392</v>
      </c>
      <c r="F6" s="33">
        <v>132.243690353773</v>
      </c>
    </row>
    <row r="7" customFormat="1" ht="19" customHeight="1" spans="1:6">
      <c r="A7" s="34" t="s">
        <v>10</v>
      </c>
      <c r="B7" s="30">
        <f>SUM(B8:B16)</f>
        <v>1127</v>
      </c>
      <c r="C7" s="31">
        <f>SUM(C8:C16)</f>
        <v>2985</v>
      </c>
      <c r="D7" s="31">
        <v>1409</v>
      </c>
      <c r="E7" s="32">
        <f t="shared" si="0"/>
        <v>47.2026800670017</v>
      </c>
      <c r="F7" s="33"/>
    </row>
    <row r="8" customFormat="1" ht="17.1" customHeight="1" spans="1:6">
      <c r="A8" s="29" t="s">
        <v>11</v>
      </c>
      <c r="B8" s="30">
        <v>573</v>
      </c>
      <c r="C8" s="31">
        <v>2399</v>
      </c>
      <c r="D8" s="31">
        <v>822</v>
      </c>
      <c r="E8" s="32">
        <f t="shared" si="0"/>
        <v>34.2642767819925</v>
      </c>
      <c r="F8" s="33"/>
    </row>
    <row r="9" customFormat="1" ht="17.1" customHeight="1" spans="1:6">
      <c r="A9" s="29" t="s">
        <v>12</v>
      </c>
      <c r="B9" s="30">
        <v>22</v>
      </c>
      <c r="C9" s="31">
        <v>9</v>
      </c>
      <c r="D9" s="31">
        <v>9</v>
      </c>
      <c r="E9" s="32">
        <f t="shared" si="0"/>
        <v>100</v>
      </c>
      <c r="F9" s="33"/>
    </row>
    <row r="10" customFormat="1" ht="17.1" customHeight="1" spans="1:6">
      <c r="A10" s="29" t="s">
        <v>13</v>
      </c>
      <c r="B10" s="30">
        <v>0</v>
      </c>
      <c r="C10" s="31">
        <v>0</v>
      </c>
      <c r="D10" s="35">
        <v>0</v>
      </c>
      <c r="E10" s="32">
        <v>0</v>
      </c>
      <c r="F10" s="33"/>
    </row>
    <row r="11" customFormat="1" ht="17.1" customHeight="1" spans="1:6">
      <c r="A11" s="36" t="s">
        <v>14</v>
      </c>
      <c r="B11" s="30">
        <v>131</v>
      </c>
      <c r="C11" s="31">
        <v>133</v>
      </c>
      <c r="D11" s="31">
        <v>134</v>
      </c>
      <c r="E11" s="32">
        <f>D11/C11*100</f>
        <v>100.751879699248</v>
      </c>
      <c r="F11" s="33"/>
    </row>
    <row r="12" customFormat="1" ht="17.1" customHeight="1" spans="1:6">
      <c r="A12" s="36" t="s">
        <v>15</v>
      </c>
      <c r="B12" s="30">
        <v>32</v>
      </c>
      <c r="C12" s="31">
        <v>45</v>
      </c>
      <c r="D12" s="31">
        <v>45</v>
      </c>
      <c r="E12" s="32">
        <f>D12/C12*100</f>
        <v>100</v>
      </c>
      <c r="F12" s="33"/>
    </row>
    <row r="13" customFormat="1" ht="17.1" customHeight="1" spans="1:6">
      <c r="A13" s="36" t="s">
        <v>16</v>
      </c>
      <c r="B13" s="30">
        <v>134</v>
      </c>
      <c r="C13" s="31">
        <v>46</v>
      </c>
      <c r="D13" s="31">
        <v>46</v>
      </c>
      <c r="E13" s="32">
        <f t="shared" si="0"/>
        <v>100</v>
      </c>
      <c r="F13" s="33"/>
    </row>
    <row r="14" customFormat="1" ht="17.1" customHeight="1" spans="1:6">
      <c r="A14" s="34" t="s">
        <v>17</v>
      </c>
      <c r="B14" s="30"/>
      <c r="C14" s="31">
        <v>14</v>
      </c>
      <c r="D14" s="31">
        <v>14</v>
      </c>
      <c r="E14" s="32">
        <f t="shared" si="0"/>
        <v>100</v>
      </c>
      <c r="F14" s="33"/>
    </row>
    <row r="15" customFormat="1" ht="17.1" customHeight="1" spans="1:6">
      <c r="A15" s="34" t="s">
        <v>18</v>
      </c>
      <c r="B15" s="30">
        <v>136</v>
      </c>
      <c r="C15" s="31">
        <v>136</v>
      </c>
      <c r="D15" s="31">
        <v>136</v>
      </c>
      <c r="E15" s="32">
        <f t="shared" si="0"/>
        <v>100</v>
      </c>
      <c r="F15" s="33"/>
    </row>
    <row r="16" customFormat="1" ht="17.1" customHeight="1" spans="1:6">
      <c r="A16" s="34" t="s">
        <v>19</v>
      </c>
      <c r="B16" s="30">
        <v>99</v>
      </c>
      <c r="C16" s="31">
        <v>203</v>
      </c>
      <c r="D16" s="31">
        <v>203</v>
      </c>
      <c r="E16" s="32">
        <f t="shared" si="0"/>
        <v>100</v>
      </c>
      <c r="F16" s="33"/>
    </row>
    <row r="17" customFormat="1" ht="17.1" customHeight="1" spans="1:6">
      <c r="A17" s="34" t="s">
        <v>20</v>
      </c>
      <c r="B17" s="30">
        <f>SUM(B18:B25)</f>
        <v>715</v>
      </c>
      <c r="C17" s="31">
        <f>SUM(C18:C25)</f>
        <v>915</v>
      </c>
      <c r="D17" s="37">
        <v>1108</v>
      </c>
      <c r="E17" s="32">
        <f t="shared" si="0"/>
        <v>121.092896174863</v>
      </c>
      <c r="F17" s="33"/>
    </row>
    <row r="18" customFormat="1" ht="17.1" customHeight="1" spans="1:6">
      <c r="A18" s="34" t="s">
        <v>11</v>
      </c>
      <c r="B18" s="30">
        <v>320</v>
      </c>
      <c r="C18" s="31">
        <v>394</v>
      </c>
      <c r="D18" s="37">
        <v>510</v>
      </c>
      <c r="E18" s="32">
        <f t="shared" si="0"/>
        <v>129.441624365482</v>
      </c>
      <c r="F18" s="33"/>
    </row>
    <row r="19" customFormat="1" ht="17.1" customHeight="1" spans="1:6">
      <c r="A19" s="34" t="s">
        <v>12</v>
      </c>
      <c r="B19" s="30"/>
      <c r="C19" s="31">
        <v>0</v>
      </c>
      <c r="D19" s="37">
        <v>0</v>
      </c>
      <c r="E19" s="32">
        <v>0</v>
      </c>
      <c r="F19" s="33"/>
    </row>
    <row r="20" customFormat="1" ht="17.1" customHeight="1" spans="1:6">
      <c r="A20" s="29" t="s">
        <v>13</v>
      </c>
      <c r="B20" s="30"/>
      <c r="C20" s="31">
        <v>0</v>
      </c>
      <c r="D20" s="37">
        <v>0</v>
      </c>
      <c r="E20" s="32">
        <v>0</v>
      </c>
      <c r="F20" s="33"/>
    </row>
    <row r="21" customFormat="1" ht="17.1" customHeight="1" spans="1:6">
      <c r="A21" s="29" t="s">
        <v>21</v>
      </c>
      <c r="B21" s="30">
        <v>165</v>
      </c>
      <c r="C21" s="31">
        <v>116</v>
      </c>
      <c r="D21" s="37">
        <v>116</v>
      </c>
      <c r="E21" s="32">
        <f t="shared" ref="E19:E82" si="1">D21/C21*100</f>
        <v>100</v>
      </c>
      <c r="F21" s="33"/>
    </row>
    <row r="22" customFormat="1" ht="17.1" customHeight="1" spans="1:6">
      <c r="A22" s="29" t="s">
        <v>22</v>
      </c>
      <c r="B22" s="30">
        <v>68</v>
      </c>
      <c r="C22" s="31">
        <v>68</v>
      </c>
      <c r="D22" s="37">
        <v>68</v>
      </c>
      <c r="E22" s="32">
        <f t="shared" si="1"/>
        <v>100</v>
      </c>
      <c r="F22" s="33"/>
    </row>
    <row r="23" customFormat="1" ht="17.1" customHeight="1" spans="1:6">
      <c r="A23" s="36" t="s">
        <v>23</v>
      </c>
      <c r="B23" s="30">
        <v>21</v>
      </c>
      <c r="C23" s="31">
        <v>21</v>
      </c>
      <c r="D23" s="37">
        <v>21</v>
      </c>
      <c r="E23" s="32">
        <f t="shared" si="1"/>
        <v>100</v>
      </c>
      <c r="F23" s="33"/>
    </row>
    <row r="24" customFormat="1" ht="17.1" customHeight="1" spans="1:6">
      <c r="A24" s="36" t="s">
        <v>18</v>
      </c>
      <c r="B24" s="30">
        <v>39</v>
      </c>
      <c r="C24" s="31">
        <v>48</v>
      </c>
      <c r="D24" s="37">
        <v>57</v>
      </c>
      <c r="E24" s="32">
        <f t="shared" si="1"/>
        <v>118.75</v>
      </c>
      <c r="F24" s="33"/>
    </row>
    <row r="25" customFormat="1" ht="17.1" customHeight="1" spans="1:6">
      <c r="A25" s="36" t="s">
        <v>24</v>
      </c>
      <c r="B25" s="30">
        <v>102</v>
      </c>
      <c r="C25" s="31">
        <v>268</v>
      </c>
      <c r="D25" s="37">
        <v>336</v>
      </c>
      <c r="E25" s="32">
        <f t="shared" si="1"/>
        <v>125.373134328358</v>
      </c>
      <c r="F25" s="33"/>
    </row>
    <row r="26" customFormat="1" ht="17.1" customHeight="1" spans="1:6">
      <c r="A26" s="36" t="s">
        <v>25</v>
      </c>
      <c r="B26" s="30">
        <f>SUM(B27:B35)</f>
        <v>34917</v>
      </c>
      <c r="C26" s="31">
        <f>SUM(C27:C35)</f>
        <v>39484</v>
      </c>
      <c r="D26" s="37">
        <f>SUM(D27:D35)</f>
        <v>44478</v>
      </c>
      <c r="E26" s="32">
        <f t="shared" si="1"/>
        <v>112.648161280519</v>
      </c>
      <c r="F26" s="33"/>
    </row>
    <row r="27" customFormat="1" ht="17.1" customHeight="1" spans="1:6">
      <c r="A27" s="36" t="s">
        <v>11</v>
      </c>
      <c r="B27" s="30">
        <v>16562</v>
      </c>
      <c r="C27" s="31">
        <v>19686</v>
      </c>
      <c r="D27" s="37">
        <v>25854</v>
      </c>
      <c r="E27" s="32">
        <f t="shared" si="1"/>
        <v>131.331911002743</v>
      </c>
      <c r="F27" s="33"/>
    </row>
    <row r="28" customFormat="1" ht="17.1" customHeight="1" spans="1:6">
      <c r="A28" s="36" t="s">
        <v>12</v>
      </c>
      <c r="B28" s="30">
        <v>4921</v>
      </c>
      <c r="C28" s="31">
        <v>5201</v>
      </c>
      <c r="D28" s="37">
        <v>4290</v>
      </c>
      <c r="E28" s="32">
        <f t="shared" si="1"/>
        <v>82.4841376658335</v>
      </c>
      <c r="F28" s="33"/>
    </row>
    <row r="29" customFormat="1" ht="17.1" customHeight="1" spans="1:6">
      <c r="A29" s="29" t="s">
        <v>13</v>
      </c>
      <c r="B29" s="30">
        <v>515</v>
      </c>
      <c r="C29" s="31">
        <v>753</v>
      </c>
      <c r="D29" s="37">
        <v>750</v>
      </c>
      <c r="E29" s="32">
        <f t="shared" si="1"/>
        <v>99.601593625498</v>
      </c>
      <c r="F29" s="33"/>
    </row>
    <row r="30" customFormat="1" ht="17.1" customHeight="1" spans="1:6">
      <c r="A30" s="29" t="s">
        <v>26</v>
      </c>
      <c r="B30" s="30">
        <v>399</v>
      </c>
      <c r="C30" s="31">
        <v>390</v>
      </c>
      <c r="D30" s="37">
        <v>386</v>
      </c>
      <c r="E30" s="32">
        <f t="shared" si="1"/>
        <v>98.974358974359</v>
      </c>
      <c r="F30" s="33"/>
    </row>
    <row r="31" customFormat="1" ht="17.1" customHeight="1" spans="1:6">
      <c r="A31" s="29" t="s">
        <v>27</v>
      </c>
      <c r="B31" s="30">
        <v>35</v>
      </c>
      <c r="C31" s="31">
        <v>171</v>
      </c>
      <c r="D31" s="37">
        <v>253</v>
      </c>
      <c r="E31" s="32">
        <f t="shared" si="1"/>
        <v>147.953216374269</v>
      </c>
      <c r="F31" s="33"/>
    </row>
    <row r="32" customFormat="1" ht="17.1" customHeight="1" spans="1:6">
      <c r="A32" s="36" t="s">
        <v>28</v>
      </c>
      <c r="B32" s="30">
        <v>204</v>
      </c>
      <c r="C32" s="31">
        <v>330</v>
      </c>
      <c r="D32" s="37">
        <v>386</v>
      </c>
      <c r="E32" s="32">
        <f t="shared" si="1"/>
        <v>116.969696969697</v>
      </c>
      <c r="F32" s="33"/>
    </row>
    <row r="33" customFormat="1" ht="17.1" customHeight="1" spans="1:6">
      <c r="A33" s="36" t="s">
        <v>29</v>
      </c>
      <c r="B33" s="30"/>
      <c r="C33" s="31"/>
      <c r="D33" s="37"/>
      <c r="E33" s="32"/>
      <c r="F33" s="33"/>
    </row>
    <row r="34" customFormat="1" ht="17.1" customHeight="1" spans="1:6">
      <c r="A34" s="36" t="s">
        <v>18</v>
      </c>
      <c r="B34" s="30">
        <v>1218</v>
      </c>
      <c r="C34" s="31">
        <v>1389</v>
      </c>
      <c r="D34" s="37">
        <v>1470</v>
      </c>
      <c r="E34" s="32">
        <f t="shared" si="1"/>
        <v>105.831533477322</v>
      </c>
      <c r="F34" s="33"/>
    </row>
    <row r="35" customFormat="1" ht="17.1" customHeight="1" spans="1:6">
      <c r="A35" s="38" t="s">
        <v>30</v>
      </c>
      <c r="B35" s="30">
        <v>11063</v>
      </c>
      <c r="C35" s="31">
        <v>11564</v>
      </c>
      <c r="D35" s="37">
        <v>11089</v>
      </c>
      <c r="E35" s="32">
        <f t="shared" si="1"/>
        <v>95.8924247665168</v>
      </c>
      <c r="F35" s="33"/>
    </row>
    <row r="36" customFormat="1" ht="17.1" customHeight="1" spans="1:6">
      <c r="A36" s="29" t="s">
        <v>31</v>
      </c>
      <c r="B36" s="30">
        <f>SUM(B37:B44)</f>
        <v>826</v>
      </c>
      <c r="C36" s="31">
        <f>SUM(C37:C44)</f>
        <v>1100</v>
      </c>
      <c r="D36" s="37">
        <v>1286</v>
      </c>
      <c r="E36" s="32">
        <f t="shared" si="1"/>
        <v>116.909090909091</v>
      </c>
      <c r="F36" s="33"/>
    </row>
    <row r="37" customFormat="1" ht="17.1" customHeight="1" spans="1:6">
      <c r="A37" s="36" t="s">
        <v>11</v>
      </c>
      <c r="B37" s="30">
        <v>331</v>
      </c>
      <c r="C37" s="31">
        <v>462</v>
      </c>
      <c r="D37" s="37">
        <v>550</v>
      </c>
      <c r="E37" s="32">
        <f t="shared" si="1"/>
        <v>119.047619047619</v>
      </c>
      <c r="F37" s="33"/>
    </row>
    <row r="38" customFormat="1" ht="17.1" customHeight="1" spans="1:6">
      <c r="A38" s="36" t="s">
        <v>12</v>
      </c>
      <c r="B38" s="30"/>
      <c r="C38" s="31"/>
      <c r="D38" s="37"/>
      <c r="E38" s="32"/>
      <c r="F38" s="33"/>
    </row>
    <row r="39" customFormat="1" ht="17.1" customHeight="1" spans="1:6">
      <c r="A39" s="36" t="s">
        <v>13</v>
      </c>
      <c r="B39" s="30"/>
      <c r="C39" s="31"/>
      <c r="D39" s="37"/>
      <c r="E39" s="32"/>
      <c r="F39" s="33"/>
    </row>
    <row r="40" customFormat="1" ht="17.1" customHeight="1" spans="1:6">
      <c r="A40" s="29" t="s">
        <v>32</v>
      </c>
      <c r="B40" s="30">
        <v>179</v>
      </c>
      <c r="C40" s="31">
        <v>179</v>
      </c>
      <c r="D40" s="37">
        <v>179</v>
      </c>
      <c r="E40" s="32">
        <f t="shared" si="1"/>
        <v>100</v>
      </c>
      <c r="F40" s="33"/>
    </row>
    <row r="41" customFormat="1" ht="17.1" customHeight="1" spans="1:6">
      <c r="A41" s="29" t="s">
        <v>33</v>
      </c>
      <c r="B41" s="30"/>
      <c r="C41" s="31"/>
      <c r="D41" s="31"/>
      <c r="E41" s="32"/>
      <c r="F41" s="33"/>
    </row>
    <row r="42" customFormat="1" ht="17.1" customHeight="1" spans="1:6">
      <c r="A42" s="29" t="s">
        <v>34</v>
      </c>
      <c r="B42" s="30"/>
      <c r="C42" s="31"/>
      <c r="D42" s="31"/>
      <c r="E42" s="32"/>
      <c r="F42" s="33"/>
    </row>
    <row r="43" customFormat="1" ht="17.1" customHeight="1" spans="1:6">
      <c r="A43" s="36" t="s">
        <v>18</v>
      </c>
      <c r="B43" s="30">
        <v>277</v>
      </c>
      <c r="C43" s="31">
        <v>294</v>
      </c>
      <c r="D43" s="37">
        <v>306</v>
      </c>
      <c r="E43" s="32">
        <f t="shared" si="1"/>
        <v>104.081632653061</v>
      </c>
      <c r="F43" s="33"/>
    </row>
    <row r="44" customFormat="1" ht="17.1" customHeight="1" spans="1:6">
      <c r="A44" s="36" t="s">
        <v>35</v>
      </c>
      <c r="B44" s="30">
        <v>39</v>
      </c>
      <c r="C44" s="31">
        <v>165</v>
      </c>
      <c r="D44" s="37">
        <v>251</v>
      </c>
      <c r="E44" s="32">
        <f t="shared" si="1"/>
        <v>152.121212121212</v>
      </c>
      <c r="F44" s="33"/>
    </row>
    <row r="45" customFormat="1" ht="17.1" customHeight="1" spans="1:6">
      <c r="A45" s="36" t="s">
        <v>36</v>
      </c>
      <c r="B45" s="30">
        <f>SUM(B46:B53)</f>
        <v>713</v>
      </c>
      <c r="C45" s="31">
        <f>SUM(C46:C53)</f>
        <v>568</v>
      </c>
      <c r="D45" s="37">
        <v>730</v>
      </c>
      <c r="E45" s="32">
        <f t="shared" si="1"/>
        <v>128.521126760563</v>
      </c>
      <c r="F45" s="33"/>
    </row>
    <row r="46" customFormat="1" ht="17.1" customHeight="1" spans="1:6">
      <c r="A46" s="29" t="s">
        <v>11</v>
      </c>
      <c r="B46" s="30">
        <v>236</v>
      </c>
      <c r="C46" s="31">
        <v>295</v>
      </c>
      <c r="D46" s="37">
        <v>360</v>
      </c>
      <c r="E46" s="32">
        <f t="shared" si="1"/>
        <v>122.033898305085</v>
      </c>
      <c r="F46" s="33"/>
    </row>
    <row r="47" customFormat="1" ht="17.1" customHeight="1" spans="1:6">
      <c r="A47" s="29" t="s">
        <v>13</v>
      </c>
      <c r="B47" s="30"/>
      <c r="C47" s="31"/>
      <c r="D47" s="37"/>
      <c r="E47" s="32"/>
      <c r="F47" s="33"/>
    </row>
    <row r="48" customFormat="1" ht="17.1" customHeight="1" spans="1:6">
      <c r="A48" s="29" t="s">
        <v>37</v>
      </c>
      <c r="B48" s="30">
        <v>70</v>
      </c>
      <c r="C48" s="31">
        <v>50</v>
      </c>
      <c r="D48" s="37">
        <v>63</v>
      </c>
      <c r="E48" s="32">
        <f t="shared" si="1"/>
        <v>126</v>
      </c>
      <c r="F48" s="33"/>
    </row>
    <row r="49" customFormat="1" ht="17.1" customHeight="1" spans="1:6">
      <c r="A49" s="29" t="s">
        <v>38</v>
      </c>
      <c r="B49" s="30">
        <v>26</v>
      </c>
      <c r="C49" s="31">
        <v>26</v>
      </c>
      <c r="D49" s="37">
        <v>26</v>
      </c>
      <c r="E49" s="32">
        <f t="shared" si="1"/>
        <v>100</v>
      </c>
      <c r="F49" s="33"/>
    </row>
    <row r="50" customFormat="1" ht="17.1" customHeight="1" spans="1:6">
      <c r="A50" s="36" t="s">
        <v>39</v>
      </c>
      <c r="B50" s="30">
        <v>197</v>
      </c>
      <c r="C50" s="31">
        <v>50</v>
      </c>
      <c r="D50" s="37">
        <v>80</v>
      </c>
      <c r="E50" s="32">
        <f t="shared" si="1"/>
        <v>160</v>
      </c>
      <c r="F50" s="33"/>
    </row>
    <row r="51" customFormat="1" ht="17.1" customHeight="1" spans="1:6">
      <c r="A51" s="36" t="s">
        <v>40</v>
      </c>
      <c r="B51" s="30">
        <v>137</v>
      </c>
      <c r="C51" s="31">
        <v>100</v>
      </c>
      <c r="D51" s="37">
        <v>154</v>
      </c>
      <c r="E51" s="32">
        <f t="shared" si="1"/>
        <v>154</v>
      </c>
      <c r="F51" s="33"/>
    </row>
    <row r="52" customFormat="1" ht="17.1" customHeight="1" spans="1:6">
      <c r="A52" s="36" t="s">
        <v>18</v>
      </c>
      <c r="B52" s="30">
        <v>47</v>
      </c>
      <c r="C52" s="31">
        <v>47</v>
      </c>
      <c r="D52" s="37">
        <v>47</v>
      </c>
      <c r="E52" s="32">
        <f t="shared" si="1"/>
        <v>100</v>
      </c>
      <c r="F52" s="33"/>
    </row>
    <row r="53" customFormat="1" ht="17.1" customHeight="1" spans="1:6">
      <c r="A53" s="34" t="s">
        <v>41</v>
      </c>
      <c r="B53" s="30"/>
      <c r="C53" s="31"/>
      <c r="D53" s="31"/>
      <c r="E53" s="32"/>
      <c r="F53" s="33"/>
    </row>
    <row r="54" customFormat="1" ht="17.1" customHeight="1" spans="1:6">
      <c r="A54" s="29" t="s">
        <v>42</v>
      </c>
      <c r="B54" s="30">
        <f>SUM(B55:B63)</f>
        <v>1611</v>
      </c>
      <c r="C54" s="31">
        <f>SUM(C55:C63)</f>
        <v>1689</v>
      </c>
      <c r="D54" s="37">
        <v>1819</v>
      </c>
      <c r="E54" s="32">
        <f t="shared" si="1"/>
        <v>107.696862048549</v>
      </c>
      <c r="F54" s="33"/>
    </row>
    <row r="55" customFormat="1" ht="17.1" customHeight="1" spans="1:6">
      <c r="A55" s="29" t="s">
        <v>11</v>
      </c>
      <c r="B55" s="30">
        <v>711</v>
      </c>
      <c r="C55" s="31">
        <v>902</v>
      </c>
      <c r="D55" s="37">
        <v>1158</v>
      </c>
      <c r="E55" s="32">
        <f t="shared" si="1"/>
        <v>128.381374722838</v>
      </c>
      <c r="F55" s="33"/>
    </row>
    <row r="56" customFormat="1" ht="17.1" customHeight="1" spans="1:6">
      <c r="A56" s="29" t="s">
        <v>12</v>
      </c>
      <c r="B56" s="30">
        <v>4</v>
      </c>
      <c r="C56" s="31"/>
      <c r="D56" s="37">
        <v>4</v>
      </c>
      <c r="E56" s="32"/>
      <c r="F56" s="33"/>
    </row>
    <row r="57" customFormat="1" ht="17.1" customHeight="1" spans="1:6">
      <c r="A57" s="36" t="s">
        <v>13</v>
      </c>
      <c r="B57" s="30"/>
      <c r="C57" s="31"/>
      <c r="D57" s="37"/>
      <c r="E57" s="32"/>
      <c r="F57" s="33"/>
    </row>
    <row r="58" customFormat="1" ht="17.1" customHeight="1" spans="1:6">
      <c r="A58" s="36" t="s">
        <v>43</v>
      </c>
      <c r="B58" s="30"/>
      <c r="C58" s="31">
        <v>55</v>
      </c>
      <c r="D58" s="37">
        <v>55</v>
      </c>
      <c r="E58" s="32">
        <f t="shared" si="1"/>
        <v>100</v>
      </c>
      <c r="F58" s="33"/>
    </row>
    <row r="59" customFormat="1" ht="17.1" customHeight="1" spans="1:6">
      <c r="A59" s="36" t="s">
        <v>44</v>
      </c>
      <c r="B59" s="30">
        <v>85</v>
      </c>
      <c r="C59" s="31">
        <v>85</v>
      </c>
      <c r="D59" s="37">
        <v>85</v>
      </c>
      <c r="E59" s="32">
        <f t="shared" si="1"/>
        <v>100</v>
      </c>
      <c r="F59" s="33"/>
    </row>
    <row r="60" customFormat="1" ht="17.1" customHeight="1" spans="1:6">
      <c r="A60" s="29" t="s">
        <v>45</v>
      </c>
      <c r="B60" s="30">
        <v>39</v>
      </c>
      <c r="C60" s="31">
        <v>30</v>
      </c>
      <c r="D60" s="37">
        <v>42</v>
      </c>
      <c r="E60" s="32">
        <f t="shared" si="1"/>
        <v>140</v>
      </c>
      <c r="F60" s="33"/>
    </row>
    <row r="61" customFormat="1" ht="17.1" customHeight="1" spans="1:6">
      <c r="A61" s="36" t="s">
        <v>46</v>
      </c>
      <c r="B61" s="30">
        <v>290</v>
      </c>
      <c r="C61" s="31">
        <v>280</v>
      </c>
      <c r="D61" s="37"/>
      <c r="E61" s="32">
        <f t="shared" si="1"/>
        <v>0</v>
      </c>
      <c r="F61" s="33"/>
    </row>
    <row r="62" customFormat="1" ht="17.1" customHeight="1" spans="1:6">
      <c r="A62" s="39" t="s">
        <v>18</v>
      </c>
      <c r="B62" s="30">
        <v>147</v>
      </c>
      <c r="C62" s="31">
        <v>144</v>
      </c>
      <c r="D62" s="37">
        <v>144</v>
      </c>
      <c r="E62" s="32">
        <f t="shared" si="1"/>
        <v>100</v>
      </c>
      <c r="F62" s="33"/>
    </row>
    <row r="63" customFormat="1" ht="17.1" customHeight="1" spans="1:6">
      <c r="A63" s="36" t="s">
        <v>47</v>
      </c>
      <c r="B63" s="30">
        <v>335</v>
      </c>
      <c r="C63" s="31">
        <v>193</v>
      </c>
      <c r="D63" s="37">
        <v>331</v>
      </c>
      <c r="E63" s="32">
        <f t="shared" si="1"/>
        <v>171.502590673575</v>
      </c>
      <c r="F63" s="33"/>
    </row>
    <row r="64" customFormat="1" ht="17.1" customHeight="1" spans="1:6">
      <c r="A64" s="34" t="s">
        <v>48</v>
      </c>
      <c r="B64" s="30">
        <f>SUM(B65:B67)</f>
        <v>0</v>
      </c>
      <c r="C64" s="31">
        <f>SUM(C65:C67)</f>
        <v>1478</v>
      </c>
      <c r="D64" s="37">
        <v>2265</v>
      </c>
      <c r="E64" s="32">
        <f t="shared" si="1"/>
        <v>153.247631935047</v>
      </c>
      <c r="F64" s="33"/>
    </row>
    <row r="65" customFormat="1" ht="17.1" customHeight="1" spans="1:6">
      <c r="A65" s="34" t="s">
        <v>11</v>
      </c>
      <c r="B65" s="30"/>
      <c r="C65" s="31">
        <v>352</v>
      </c>
      <c r="D65" s="37">
        <v>799</v>
      </c>
      <c r="E65" s="32">
        <f t="shared" si="1"/>
        <v>226.988636363636</v>
      </c>
      <c r="F65" s="33"/>
    </row>
    <row r="66" customFormat="1" ht="17.1" customHeight="1" spans="1:6">
      <c r="A66" s="34" t="s">
        <v>49</v>
      </c>
      <c r="B66" s="30"/>
      <c r="C66" s="31">
        <v>670</v>
      </c>
      <c r="D66" s="37">
        <v>1010</v>
      </c>
      <c r="E66" s="32">
        <f t="shared" si="1"/>
        <v>150.746268656716</v>
      </c>
      <c r="F66" s="33"/>
    </row>
    <row r="67" customFormat="1" ht="17.1" customHeight="1" spans="1:6">
      <c r="A67" s="34" t="s">
        <v>50</v>
      </c>
      <c r="B67" s="30"/>
      <c r="C67" s="31">
        <v>456</v>
      </c>
      <c r="D67" s="37">
        <v>456</v>
      </c>
      <c r="E67" s="32">
        <f t="shared" si="1"/>
        <v>100</v>
      </c>
      <c r="F67" s="33"/>
    </row>
    <row r="68" customFormat="1" ht="17.1" customHeight="1" spans="1:6">
      <c r="A68" s="34" t="s">
        <v>51</v>
      </c>
      <c r="B68" s="30">
        <f>SUM(B69:B75)</f>
        <v>489</v>
      </c>
      <c r="C68" s="31">
        <f>SUM(C69:C75)</f>
        <v>587</v>
      </c>
      <c r="D68" s="37">
        <f>SUM(D69:D75)</f>
        <v>665</v>
      </c>
      <c r="E68" s="32">
        <f t="shared" si="1"/>
        <v>113.287904599659</v>
      </c>
      <c r="F68" s="33"/>
    </row>
    <row r="69" customFormat="1" ht="17.1" customHeight="1" spans="1:6">
      <c r="A69" s="29" t="s">
        <v>11</v>
      </c>
      <c r="B69" s="30">
        <v>312</v>
      </c>
      <c r="C69" s="31">
        <v>395</v>
      </c>
      <c r="D69" s="37">
        <v>473</v>
      </c>
      <c r="E69" s="32">
        <f t="shared" si="1"/>
        <v>119.746835443038</v>
      </c>
      <c r="F69" s="33"/>
    </row>
    <row r="70" customFormat="1" ht="17.1" customHeight="1" spans="1:6">
      <c r="A70" s="36" t="s">
        <v>12</v>
      </c>
      <c r="B70" s="30"/>
      <c r="C70" s="31">
        <v>15</v>
      </c>
      <c r="D70" s="37">
        <v>15</v>
      </c>
      <c r="E70" s="32">
        <f t="shared" si="1"/>
        <v>100</v>
      </c>
      <c r="F70" s="33"/>
    </row>
    <row r="71" s="2" customFormat="1" ht="17.1" customHeight="1" spans="1:6">
      <c r="A71" s="36" t="s">
        <v>13</v>
      </c>
      <c r="B71" s="40"/>
      <c r="C71" s="31"/>
      <c r="D71" s="37"/>
      <c r="E71" s="32"/>
      <c r="F71" s="41"/>
    </row>
    <row r="72" customFormat="1" ht="17.1" customHeight="1" spans="1:6">
      <c r="A72" s="36" t="s">
        <v>52</v>
      </c>
      <c r="B72" s="30">
        <v>95</v>
      </c>
      <c r="C72" s="31">
        <v>95</v>
      </c>
      <c r="D72" s="37">
        <v>94</v>
      </c>
      <c r="E72" s="32">
        <f t="shared" si="1"/>
        <v>98.9473684210526</v>
      </c>
      <c r="F72" s="33"/>
    </row>
    <row r="73" customFormat="1" ht="17.1" customHeight="1" spans="1:6">
      <c r="A73" s="29" t="s">
        <v>45</v>
      </c>
      <c r="B73" s="30"/>
      <c r="C73" s="31"/>
      <c r="D73" s="31"/>
      <c r="E73" s="32"/>
      <c r="F73" s="33"/>
    </row>
    <row r="74" customFormat="1" ht="17.1" customHeight="1" spans="1:6">
      <c r="A74" s="29" t="s">
        <v>18</v>
      </c>
      <c r="B74" s="30">
        <v>82</v>
      </c>
      <c r="C74" s="31">
        <v>82</v>
      </c>
      <c r="D74" s="37">
        <v>83</v>
      </c>
      <c r="E74" s="32">
        <f t="shared" si="1"/>
        <v>101.219512195122</v>
      </c>
      <c r="F74" s="33"/>
    </row>
    <row r="75" customFormat="1" ht="17.1" customHeight="1" spans="1:6">
      <c r="A75" s="29" t="s">
        <v>53</v>
      </c>
      <c r="B75" s="30"/>
      <c r="C75" s="31"/>
      <c r="D75" s="31"/>
      <c r="E75" s="32"/>
      <c r="F75" s="33"/>
    </row>
    <row r="76" customFormat="1" ht="17.1" customHeight="1" spans="1:6">
      <c r="A76" s="36" t="s">
        <v>54</v>
      </c>
      <c r="B76" s="30"/>
      <c r="C76" s="31"/>
      <c r="D76" s="31"/>
      <c r="E76" s="32"/>
      <c r="F76" s="33"/>
    </row>
    <row r="77" customFormat="1" ht="17.1" customHeight="1" spans="1:6">
      <c r="A77" s="29" t="s">
        <v>55</v>
      </c>
      <c r="B77" s="30"/>
      <c r="C77" s="31"/>
      <c r="D77" s="31"/>
      <c r="E77" s="32"/>
      <c r="F77" s="33"/>
    </row>
    <row r="78" customFormat="1" ht="17.1" customHeight="1" spans="1:6">
      <c r="A78" s="36" t="s">
        <v>56</v>
      </c>
      <c r="B78" s="30">
        <f>SUM(B79:B86)</f>
        <v>2362</v>
      </c>
      <c r="C78" s="31">
        <f>SUM(C79:C86)</f>
        <v>3350</v>
      </c>
      <c r="D78" s="37">
        <v>3953</v>
      </c>
      <c r="E78" s="32">
        <f t="shared" si="1"/>
        <v>118</v>
      </c>
      <c r="F78" s="33"/>
    </row>
    <row r="79" customFormat="1" ht="17.1" customHeight="1" spans="1:6">
      <c r="A79" s="36" t="s">
        <v>11</v>
      </c>
      <c r="B79" s="30">
        <v>764</v>
      </c>
      <c r="C79" s="31">
        <v>947</v>
      </c>
      <c r="D79" s="37">
        <v>1287</v>
      </c>
      <c r="E79" s="32">
        <f t="shared" si="1"/>
        <v>135.902851108765</v>
      </c>
      <c r="F79" s="33"/>
    </row>
    <row r="80" customFormat="1" ht="17.1" customHeight="1" spans="1:6">
      <c r="A80" s="36" t="s">
        <v>12</v>
      </c>
      <c r="B80" s="30"/>
      <c r="C80" s="31"/>
      <c r="D80" s="37"/>
      <c r="E80" s="32"/>
      <c r="F80" s="33"/>
    </row>
    <row r="81" customFormat="1" ht="17.1" customHeight="1" spans="1:6">
      <c r="A81" s="36" t="s">
        <v>13</v>
      </c>
      <c r="B81" s="30"/>
      <c r="C81" s="31"/>
      <c r="D81" s="37"/>
      <c r="E81" s="32"/>
      <c r="F81" s="33"/>
    </row>
    <row r="82" customFormat="1" ht="17.1" customHeight="1" spans="1:6">
      <c r="A82" s="29" t="s">
        <v>57</v>
      </c>
      <c r="B82" s="30">
        <v>91</v>
      </c>
      <c r="C82" s="31">
        <v>464</v>
      </c>
      <c r="D82" s="37">
        <v>464</v>
      </c>
      <c r="E82" s="32">
        <f t="shared" si="1"/>
        <v>100</v>
      </c>
      <c r="F82" s="33"/>
    </row>
    <row r="83" customFormat="1" ht="17.1" customHeight="1" spans="1:6">
      <c r="A83" s="29" t="s">
        <v>58</v>
      </c>
      <c r="B83" s="30">
        <v>782</v>
      </c>
      <c r="C83" s="31">
        <v>754</v>
      </c>
      <c r="D83" s="37">
        <v>744</v>
      </c>
      <c r="E83" s="32">
        <f t="shared" ref="E83:E146" si="2">D83/C83*100</f>
        <v>98.6737400530504</v>
      </c>
      <c r="F83" s="33"/>
    </row>
    <row r="84" customFormat="1" ht="17.1" customHeight="1" spans="1:6">
      <c r="A84" s="29" t="s">
        <v>59</v>
      </c>
      <c r="B84" s="30">
        <v>95</v>
      </c>
      <c r="C84" s="31">
        <v>205</v>
      </c>
      <c r="D84" s="37">
        <v>204</v>
      </c>
      <c r="E84" s="32">
        <f t="shared" si="2"/>
        <v>99.5121951219512</v>
      </c>
      <c r="F84" s="33"/>
    </row>
    <row r="85" customFormat="1" ht="17.1" customHeight="1" spans="1:6">
      <c r="A85" s="42" t="s">
        <v>18</v>
      </c>
      <c r="B85" s="30">
        <v>103</v>
      </c>
      <c r="C85" s="31">
        <v>103</v>
      </c>
      <c r="D85" s="37">
        <v>103</v>
      </c>
      <c r="E85" s="32">
        <f t="shared" si="2"/>
        <v>100</v>
      </c>
      <c r="F85" s="33"/>
    </row>
    <row r="86" customFormat="1" ht="17.1" customHeight="1" spans="1:6">
      <c r="A86" s="36" t="s">
        <v>60</v>
      </c>
      <c r="B86" s="30">
        <v>527</v>
      </c>
      <c r="C86" s="31">
        <v>877</v>
      </c>
      <c r="D86" s="37">
        <v>1151</v>
      </c>
      <c r="E86" s="32">
        <f t="shared" si="2"/>
        <v>131.242873432155</v>
      </c>
      <c r="F86" s="33"/>
    </row>
    <row r="87" customFormat="1" ht="17.1" customHeight="1" spans="1:6">
      <c r="A87" s="36" t="s">
        <v>61</v>
      </c>
      <c r="B87" s="30">
        <f>SUM(B88:B92)</f>
        <v>1416</v>
      </c>
      <c r="C87" s="31">
        <f>SUM(C88:C92)</f>
        <v>1027</v>
      </c>
      <c r="D87" s="37">
        <v>1128</v>
      </c>
      <c r="E87" s="32">
        <f t="shared" si="2"/>
        <v>109.83446932814</v>
      </c>
      <c r="F87" s="33"/>
    </row>
    <row r="88" customFormat="1" ht="17.1" customHeight="1" spans="1:6">
      <c r="A88" s="36" t="s">
        <v>11</v>
      </c>
      <c r="B88" s="30">
        <v>291</v>
      </c>
      <c r="C88" s="31">
        <v>291</v>
      </c>
      <c r="D88" s="37">
        <v>316</v>
      </c>
      <c r="E88" s="32">
        <f t="shared" si="2"/>
        <v>108.591065292096</v>
      </c>
      <c r="F88" s="33"/>
    </row>
    <row r="89" customFormat="1" ht="17.1" customHeight="1" spans="1:6">
      <c r="A89" s="34" t="s">
        <v>12</v>
      </c>
      <c r="B89" s="30"/>
      <c r="C89" s="31"/>
      <c r="D89" s="37"/>
      <c r="E89" s="32"/>
      <c r="F89" s="33"/>
    </row>
    <row r="90" customFormat="1" ht="17.1" customHeight="1" spans="1:6">
      <c r="A90" s="29" t="s">
        <v>62</v>
      </c>
      <c r="B90" s="30">
        <v>976</v>
      </c>
      <c r="C90" s="31">
        <v>587</v>
      </c>
      <c r="D90" s="37">
        <v>663</v>
      </c>
      <c r="E90" s="32">
        <f t="shared" si="2"/>
        <v>112.947189097104</v>
      </c>
      <c r="F90" s="33"/>
    </row>
    <row r="91" customFormat="1" ht="17.1" customHeight="1" spans="1:6">
      <c r="A91" s="29" t="s">
        <v>18</v>
      </c>
      <c r="B91" s="30">
        <v>149</v>
      </c>
      <c r="C91" s="31">
        <v>149</v>
      </c>
      <c r="D91" s="37">
        <v>149</v>
      </c>
      <c r="E91" s="32">
        <f t="shared" si="2"/>
        <v>100</v>
      </c>
      <c r="F91" s="33"/>
    </row>
    <row r="92" customFormat="1" ht="17.1" customHeight="1" spans="1:6">
      <c r="A92" s="36" t="s">
        <v>63</v>
      </c>
      <c r="B92" s="30"/>
      <c r="C92" s="31"/>
      <c r="D92" s="31"/>
      <c r="E92" s="32"/>
      <c r="F92" s="33"/>
    </row>
    <row r="93" customFormat="1" ht="17.1" customHeight="1" spans="1:6">
      <c r="A93" s="36" t="s">
        <v>64</v>
      </c>
      <c r="B93" s="30"/>
      <c r="C93" s="31"/>
      <c r="D93" s="31"/>
      <c r="E93" s="32"/>
      <c r="F93" s="33"/>
    </row>
    <row r="94" customFormat="1" ht="17.1" customHeight="1" spans="1:6">
      <c r="A94" s="29" t="s">
        <v>11</v>
      </c>
      <c r="B94" s="30"/>
      <c r="C94" s="31"/>
      <c r="D94" s="31"/>
      <c r="E94" s="32"/>
      <c r="F94" s="33"/>
    </row>
    <row r="95" customFormat="1" ht="17.1" customHeight="1" spans="1:6">
      <c r="A95" s="29" t="s">
        <v>12</v>
      </c>
      <c r="B95" s="30"/>
      <c r="C95" s="31"/>
      <c r="D95" s="31"/>
      <c r="E95" s="32"/>
      <c r="F95" s="33"/>
    </row>
    <row r="96" customFormat="1" ht="17.1" customHeight="1" spans="1:6">
      <c r="A96" s="29" t="s">
        <v>65</v>
      </c>
      <c r="B96" s="30"/>
      <c r="C96" s="31"/>
      <c r="D96" s="31"/>
      <c r="E96" s="32"/>
      <c r="F96" s="33"/>
    </row>
    <row r="97" customFormat="1" ht="17.1" customHeight="1" spans="1:6">
      <c r="A97" s="29" t="s">
        <v>18</v>
      </c>
      <c r="B97" s="30"/>
      <c r="C97" s="31"/>
      <c r="D97" s="31"/>
      <c r="E97" s="32"/>
      <c r="F97" s="33"/>
    </row>
    <row r="98" customFormat="1" ht="17.1" customHeight="1" spans="1:6">
      <c r="A98" s="29" t="s">
        <v>66</v>
      </c>
      <c r="B98" s="30"/>
      <c r="C98" s="31"/>
      <c r="D98" s="31"/>
      <c r="E98" s="32"/>
      <c r="F98" s="33"/>
    </row>
    <row r="99" customFormat="1" ht="17.1" customHeight="1" spans="1:6">
      <c r="A99" s="29" t="s">
        <v>67</v>
      </c>
      <c r="B99" s="30">
        <f>SUM(B100:B105)</f>
        <v>126</v>
      </c>
      <c r="C99" s="31">
        <f>SUM(C100:C105)</f>
        <v>232</v>
      </c>
      <c r="D99" s="31">
        <v>189</v>
      </c>
      <c r="E99" s="32">
        <f t="shared" si="2"/>
        <v>81.4655172413793</v>
      </c>
      <c r="F99" s="33"/>
    </row>
    <row r="100" customFormat="1" ht="17.1" customHeight="1" spans="1:6">
      <c r="A100" s="29" t="s">
        <v>11</v>
      </c>
      <c r="B100" s="30"/>
      <c r="C100" s="31"/>
      <c r="D100" s="31"/>
      <c r="E100" s="32"/>
      <c r="F100" s="33"/>
    </row>
    <row r="101" customFormat="1" ht="17.1" customHeight="1" spans="1:6">
      <c r="A101" s="36" t="s">
        <v>12</v>
      </c>
      <c r="B101" s="30"/>
      <c r="C101" s="31"/>
      <c r="D101" s="31"/>
      <c r="E101" s="32"/>
      <c r="F101" s="33"/>
    </row>
    <row r="102" customFormat="1" ht="17.1" customHeight="1" spans="1:6">
      <c r="A102" s="36" t="s">
        <v>13</v>
      </c>
      <c r="B102" s="30"/>
      <c r="C102" s="31"/>
      <c r="D102" s="31"/>
      <c r="E102" s="32"/>
      <c r="F102" s="33"/>
    </row>
    <row r="103" customFormat="1" ht="17.1" customHeight="1" spans="1:6">
      <c r="A103" s="43" t="s">
        <v>68</v>
      </c>
      <c r="B103" s="30">
        <v>2</v>
      </c>
      <c r="C103" s="31"/>
      <c r="D103" s="31"/>
      <c r="E103" s="32"/>
      <c r="F103" s="33"/>
    </row>
    <row r="104" customFormat="1" ht="17.1" customHeight="1" spans="1:6">
      <c r="A104" s="29" t="s">
        <v>18</v>
      </c>
      <c r="B104" s="30">
        <v>0</v>
      </c>
      <c r="C104" s="31"/>
      <c r="D104" s="31"/>
      <c r="E104" s="32"/>
      <c r="F104" s="33"/>
    </row>
    <row r="105" customFormat="1" ht="17.1" customHeight="1" spans="1:6">
      <c r="A105" s="29" t="s">
        <v>69</v>
      </c>
      <c r="B105" s="30">
        <v>124</v>
      </c>
      <c r="C105" s="31">
        <v>232</v>
      </c>
      <c r="D105" s="31">
        <v>189</v>
      </c>
      <c r="E105" s="32">
        <f t="shared" si="2"/>
        <v>81.4655172413793</v>
      </c>
      <c r="F105" s="33"/>
    </row>
    <row r="106" customFormat="1" ht="17.1" customHeight="1" spans="1:6">
      <c r="A106" s="29" t="s">
        <v>70</v>
      </c>
      <c r="B106" s="30">
        <f>SUM(B107:B111)</f>
        <v>36</v>
      </c>
      <c r="C106" s="31">
        <f>SUM(C107:C111)</f>
        <v>31</v>
      </c>
      <c r="D106" s="31">
        <v>17</v>
      </c>
      <c r="E106" s="32">
        <f t="shared" si="2"/>
        <v>54.8387096774194</v>
      </c>
      <c r="F106" s="33"/>
    </row>
    <row r="107" customFormat="1" ht="17.1" customHeight="1" spans="1:6">
      <c r="A107" s="36" t="s">
        <v>11</v>
      </c>
      <c r="B107" s="30"/>
      <c r="C107" s="31"/>
      <c r="D107" s="31"/>
      <c r="E107" s="32"/>
      <c r="F107" s="33"/>
    </row>
    <row r="108" customFormat="1" ht="17.1" customHeight="1" spans="1:6">
      <c r="A108" s="36" t="s">
        <v>12</v>
      </c>
      <c r="B108" s="30"/>
      <c r="C108" s="31"/>
      <c r="D108" s="31"/>
      <c r="E108" s="32"/>
      <c r="F108" s="33"/>
    </row>
    <row r="109" customFormat="1" ht="17.1" customHeight="1" spans="1:6">
      <c r="A109" s="36" t="s">
        <v>71</v>
      </c>
      <c r="B109" s="30">
        <v>5</v>
      </c>
      <c r="C109" s="31"/>
      <c r="D109" s="31"/>
      <c r="E109" s="32"/>
      <c r="F109" s="33"/>
    </row>
    <row r="110" customFormat="1" ht="17.1" customHeight="1" spans="1:6">
      <c r="A110" s="29" t="s">
        <v>18</v>
      </c>
      <c r="B110" s="30"/>
      <c r="C110" s="31"/>
      <c r="D110" s="31"/>
      <c r="E110" s="32"/>
      <c r="F110" s="33"/>
    </row>
    <row r="111" customFormat="1" ht="17.1" customHeight="1" spans="1:6">
      <c r="A111" s="29" t="s">
        <v>72</v>
      </c>
      <c r="B111" s="30">
        <v>31</v>
      </c>
      <c r="C111" s="31">
        <v>31</v>
      </c>
      <c r="D111" s="31">
        <v>17</v>
      </c>
      <c r="E111" s="32">
        <f t="shared" si="2"/>
        <v>54.8387096774194</v>
      </c>
      <c r="F111" s="33"/>
    </row>
    <row r="112" customFormat="1" ht="17.1" customHeight="1" spans="1:6">
      <c r="A112" s="34" t="s">
        <v>73</v>
      </c>
      <c r="B112" s="30">
        <f>SUM(B113:B116)</f>
        <v>370</v>
      </c>
      <c r="C112" s="31">
        <f>SUM(C113:C116)</f>
        <v>442</v>
      </c>
      <c r="D112" s="37">
        <v>355</v>
      </c>
      <c r="E112" s="32">
        <f t="shared" si="2"/>
        <v>80.316742081448</v>
      </c>
      <c r="F112" s="33"/>
    </row>
    <row r="113" customFormat="1" ht="17.1" customHeight="1" spans="1:6">
      <c r="A113" s="29" t="s">
        <v>11</v>
      </c>
      <c r="B113" s="30">
        <v>148</v>
      </c>
      <c r="C113" s="31">
        <v>178</v>
      </c>
      <c r="D113" s="37">
        <v>220</v>
      </c>
      <c r="E113" s="32">
        <f t="shared" si="2"/>
        <v>123.595505617978</v>
      </c>
      <c r="F113" s="33"/>
    </row>
    <row r="114" customFormat="1" ht="17.1" customHeight="1" spans="1:6">
      <c r="A114" s="29" t="s">
        <v>12</v>
      </c>
      <c r="B114" s="30"/>
      <c r="C114" s="31"/>
      <c r="D114" s="37"/>
      <c r="E114" s="32"/>
      <c r="F114" s="33"/>
    </row>
    <row r="115" customFormat="1" ht="17.1" customHeight="1" spans="1:6">
      <c r="A115" s="29" t="s">
        <v>74</v>
      </c>
      <c r="B115" s="30">
        <v>222</v>
      </c>
      <c r="C115" s="31">
        <v>144</v>
      </c>
      <c r="D115" s="37">
        <v>116</v>
      </c>
      <c r="E115" s="32">
        <f t="shared" si="2"/>
        <v>80.5555555555556</v>
      </c>
      <c r="F115" s="33"/>
    </row>
    <row r="116" customFormat="1" ht="17.1" customHeight="1" spans="1:6">
      <c r="A116" s="36" t="s">
        <v>75</v>
      </c>
      <c r="B116" s="30"/>
      <c r="C116" s="31">
        <v>120</v>
      </c>
      <c r="D116" s="37">
        <v>19</v>
      </c>
      <c r="E116" s="32">
        <f t="shared" si="2"/>
        <v>15.8333333333333</v>
      </c>
      <c r="F116" s="33"/>
    </row>
    <row r="117" customFormat="1" ht="17.1" customHeight="1" spans="1:6">
      <c r="A117" s="36" t="s">
        <v>76</v>
      </c>
      <c r="B117" s="30">
        <f>SUM(B118:B122)</f>
        <v>172</v>
      </c>
      <c r="C117" s="31">
        <f>SUM(C118:C122)</f>
        <v>147</v>
      </c>
      <c r="D117" s="31">
        <v>165</v>
      </c>
      <c r="E117" s="32">
        <f t="shared" si="2"/>
        <v>112.244897959184</v>
      </c>
      <c r="F117" s="33"/>
    </row>
    <row r="118" customFormat="1" ht="17.1" customHeight="1" spans="1:6">
      <c r="A118" s="36" t="s">
        <v>11</v>
      </c>
      <c r="B118" s="30">
        <v>92</v>
      </c>
      <c r="C118" s="31">
        <v>111</v>
      </c>
      <c r="D118" s="37">
        <v>129</v>
      </c>
      <c r="E118" s="32">
        <f t="shared" si="2"/>
        <v>116.216216216216</v>
      </c>
      <c r="F118" s="33"/>
    </row>
    <row r="119" customFormat="1" ht="17.1" customHeight="1" spans="1:6">
      <c r="A119" s="29" t="s">
        <v>12</v>
      </c>
      <c r="B119" s="30"/>
      <c r="C119" s="31"/>
      <c r="D119" s="37"/>
      <c r="E119" s="32"/>
      <c r="F119" s="33"/>
    </row>
    <row r="120" customFormat="1" ht="17.1" customHeight="1" spans="1:6">
      <c r="A120" s="29" t="s">
        <v>23</v>
      </c>
      <c r="B120" s="30"/>
      <c r="C120" s="31"/>
      <c r="D120" s="31"/>
      <c r="E120" s="32"/>
      <c r="F120" s="33"/>
    </row>
    <row r="121" customFormat="1" ht="17.1" customHeight="1" spans="1:6">
      <c r="A121" s="29" t="s">
        <v>18</v>
      </c>
      <c r="B121" s="30"/>
      <c r="C121" s="31"/>
      <c r="D121" s="31"/>
      <c r="E121" s="32"/>
      <c r="F121" s="33"/>
    </row>
    <row r="122" customFormat="1" ht="17.1" customHeight="1" spans="1:6">
      <c r="A122" s="36" t="s">
        <v>77</v>
      </c>
      <c r="B122" s="30">
        <v>80</v>
      </c>
      <c r="C122" s="31">
        <v>36</v>
      </c>
      <c r="D122" s="37">
        <v>36</v>
      </c>
      <c r="E122" s="32">
        <f t="shared" si="2"/>
        <v>100</v>
      </c>
      <c r="F122" s="33"/>
    </row>
    <row r="123" customFormat="1" ht="17.1" customHeight="1" spans="1:6">
      <c r="A123" s="36" t="s">
        <v>78</v>
      </c>
      <c r="B123" s="30">
        <f>SUM(B124:B128)</f>
        <v>461</v>
      </c>
      <c r="C123" s="31">
        <f>SUM(C124:C128)</f>
        <v>859</v>
      </c>
      <c r="D123" s="37">
        <v>1169</v>
      </c>
      <c r="E123" s="32">
        <f t="shared" si="2"/>
        <v>136.088474970896</v>
      </c>
      <c r="F123" s="33"/>
    </row>
    <row r="124" customFormat="1" ht="17.1" customHeight="1" spans="1:6">
      <c r="A124" s="36" t="s">
        <v>11</v>
      </c>
      <c r="B124" s="30">
        <v>96</v>
      </c>
      <c r="C124" s="31">
        <v>143</v>
      </c>
      <c r="D124" s="37">
        <v>223</v>
      </c>
      <c r="E124" s="32">
        <f t="shared" si="2"/>
        <v>155.944055944056</v>
      </c>
      <c r="F124" s="33"/>
    </row>
    <row r="125" customFormat="1" ht="17.1" customHeight="1" spans="1:6">
      <c r="A125" s="34" t="s">
        <v>12</v>
      </c>
      <c r="B125" s="30">
        <v>23</v>
      </c>
      <c r="C125" s="31"/>
      <c r="D125" s="37"/>
      <c r="E125" s="32"/>
      <c r="F125" s="33"/>
    </row>
    <row r="126" customFormat="1" ht="17.1" customHeight="1" spans="1:6">
      <c r="A126" s="29" t="s">
        <v>79</v>
      </c>
      <c r="B126" s="30">
        <v>200</v>
      </c>
      <c r="C126" s="31">
        <v>380</v>
      </c>
      <c r="D126" s="37">
        <v>530</v>
      </c>
      <c r="E126" s="32">
        <f t="shared" si="2"/>
        <v>139.473684210526</v>
      </c>
      <c r="F126" s="33"/>
    </row>
    <row r="127" customFormat="1" ht="17.1" customHeight="1" spans="1:6">
      <c r="A127" s="29" t="s">
        <v>18</v>
      </c>
      <c r="B127" s="30">
        <v>1</v>
      </c>
      <c r="C127" s="31">
        <v>19</v>
      </c>
      <c r="D127" s="37">
        <v>33</v>
      </c>
      <c r="E127" s="32">
        <f t="shared" si="2"/>
        <v>173.684210526316</v>
      </c>
      <c r="F127" s="33"/>
    </row>
    <row r="128" customFormat="1" ht="17.1" customHeight="1" spans="1:6">
      <c r="A128" s="29" t="s">
        <v>80</v>
      </c>
      <c r="B128" s="30">
        <v>141</v>
      </c>
      <c r="C128" s="31">
        <v>317</v>
      </c>
      <c r="D128" s="37">
        <v>383</v>
      </c>
      <c r="E128" s="32">
        <f t="shared" si="2"/>
        <v>120.820189274448</v>
      </c>
      <c r="F128" s="33"/>
    </row>
    <row r="129" customFormat="1" ht="17.1" customHeight="1" spans="1:6">
      <c r="A129" s="36" t="s">
        <v>81</v>
      </c>
      <c r="B129" s="30">
        <f>SUM(B130:B135)</f>
        <v>2909</v>
      </c>
      <c r="C129" s="31">
        <f>SUM(C130:C135)</f>
        <v>3058</v>
      </c>
      <c r="D129" s="37">
        <v>3146</v>
      </c>
      <c r="E129" s="32">
        <f t="shared" si="2"/>
        <v>102.877697841727</v>
      </c>
      <c r="F129" s="33"/>
    </row>
    <row r="130" customFormat="1" ht="17.1" customHeight="1" spans="1:6">
      <c r="A130" s="29" t="s">
        <v>11</v>
      </c>
      <c r="B130" s="30">
        <v>1402</v>
      </c>
      <c r="C130" s="31">
        <v>814</v>
      </c>
      <c r="D130" s="37">
        <v>979</v>
      </c>
      <c r="E130" s="32">
        <f t="shared" si="2"/>
        <v>120.27027027027</v>
      </c>
      <c r="F130" s="33"/>
    </row>
    <row r="131" customFormat="1" ht="17.1" customHeight="1" spans="1:6">
      <c r="A131" s="29" t="s">
        <v>12</v>
      </c>
      <c r="B131" s="30">
        <v>6</v>
      </c>
      <c r="C131" s="31"/>
      <c r="D131" s="37"/>
      <c r="E131" s="32"/>
      <c r="F131" s="33"/>
    </row>
    <row r="132" customFormat="1" ht="17.1" customHeight="1" spans="1:6">
      <c r="A132" s="29" t="s">
        <v>13</v>
      </c>
      <c r="B132" s="30">
        <v>829</v>
      </c>
      <c r="C132" s="31">
        <v>417</v>
      </c>
      <c r="D132" s="37">
        <v>333</v>
      </c>
      <c r="E132" s="32">
        <f t="shared" si="2"/>
        <v>79.8561151079137</v>
      </c>
      <c r="F132" s="33"/>
    </row>
    <row r="133" customFormat="1" ht="17.1" customHeight="1" spans="1:6">
      <c r="A133" s="29" t="s">
        <v>82</v>
      </c>
      <c r="B133" s="30">
        <v>291</v>
      </c>
      <c r="C133" s="31">
        <v>440</v>
      </c>
      <c r="D133" s="37">
        <v>459</v>
      </c>
      <c r="E133" s="32">
        <f t="shared" si="2"/>
        <v>104.318181818182</v>
      </c>
      <c r="F133" s="33"/>
    </row>
    <row r="134" customFormat="1" ht="17.1" customHeight="1" spans="1:6">
      <c r="A134" s="29" t="s">
        <v>18</v>
      </c>
      <c r="B134" s="30">
        <v>122</v>
      </c>
      <c r="C134" s="31">
        <v>140</v>
      </c>
      <c r="D134" s="37">
        <v>167</v>
      </c>
      <c r="E134" s="32">
        <f t="shared" si="2"/>
        <v>119.285714285714</v>
      </c>
      <c r="F134" s="33"/>
    </row>
    <row r="135" customFormat="1" ht="17.1" customHeight="1" spans="1:6">
      <c r="A135" s="29" t="s">
        <v>83</v>
      </c>
      <c r="B135" s="30">
        <v>259</v>
      </c>
      <c r="C135" s="31">
        <v>1247</v>
      </c>
      <c r="D135" s="37">
        <v>1208</v>
      </c>
      <c r="E135" s="32">
        <f t="shared" si="2"/>
        <v>96.8724939855654</v>
      </c>
      <c r="F135" s="33"/>
    </row>
    <row r="136" customFormat="1" ht="17.1" customHeight="1" spans="1:6">
      <c r="A136" s="29" t="s">
        <v>84</v>
      </c>
      <c r="B136" s="30">
        <f>SUM(B137:B140)</f>
        <v>668</v>
      </c>
      <c r="C136" s="31">
        <f>SUM(C137:C140)</f>
        <v>1112</v>
      </c>
      <c r="D136" s="37">
        <v>1244</v>
      </c>
      <c r="E136" s="32">
        <f t="shared" si="2"/>
        <v>111.870503597122</v>
      </c>
      <c r="F136" s="33"/>
    </row>
    <row r="137" customFormat="1" ht="17.1" customHeight="1" spans="1:6">
      <c r="A137" s="29" t="s">
        <v>11</v>
      </c>
      <c r="B137" s="30">
        <v>189</v>
      </c>
      <c r="C137" s="31">
        <v>236</v>
      </c>
      <c r="D137" s="37">
        <v>302</v>
      </c>
      <c r="E137" s="32">
        <f t="shared" si="2"/>
        <v>127.966101694915</v>
      </c>
      <c r="F137" s="33"/>
    </row>
    <row r="138" customFormat="1" ht="17.1" customHeight="1" spans="1:6">
      <c r="A138" s="36" t="s">
        <v>12</v>
      </c>
      <c r="B138" s="30"/>
      <c r="C138" s="31"/>
      <c r="D138" s="37"/>
      <c r="E138" s="32"/>
      <c r="F138" s="33"/>
    </row>
    <row r="139" customFormat="1" ht="17.1" customHeight="1" spans="1:6">
      <c r="A139" s="36" t="s">
        <v>18</v>
      </c>
      <c r="B139" s="30">
        <v>50</v>
      </c>
      <c r="C139" s="31">
        <v>50</v>
      </c>
      <c r="D139" s="37">
        <v>51</v>
      </c>
      <c r="E139" s="32">
        <f t="shared" si="2"/>
        <v>102</v>
      </c>
      <c r="F139" s="33"/>
    </row>
    <row r="140" customFormat="1" ht="17.1" customHeight="1" spans="1:6">
      <c r="A140" s="36" t="s">
        <v>85</v>
      </c>
      <c r="B140" s="30">
        <v>429</v>
      </c>
      <c r="C140" s="31">
        <v>826</v>
      </c>
      <c r="D140" s="37">
        <v>891</v>
      </c>
      <c r="E140" s="32">
        <f t="shared" si="2"/>
        <v>107.869249394673</v>
      </c>
      <c r="F140" s="33"/>
    </row>
    <row r="141" customFormat="1" ht="17.1" customHeight="1" spans="1:6">
      <c r="A141" s="34" t="s">
        <v>86</v>
      </c>
      <c r="B141" s="30">
        <f>SUM(B142:B145)</f>
        <v>348</v>
      </c>
      <c r="C141" s="31">
        <f>SUM(C142:C145)</f>
        <v>2216</v>
      </c>
      <c r="D141" s="37">
        <v>2614</v>
      </c>
      <c r="E141" s="32">
        <f t="shared" si="2"/>
        <v>117.960288808664</v>
      </c>
      <c r="F141" s="33"/>
    </row>
    <row r="142" customFormat="1" ht="17.1" customHeight="1" spans="1:6">
      <c r="A142" s="29" t="s">
        <v>11</v>
      </c>
      <c r="B142" s="30">
        <v>197</v>
      </c>
      <c r="C142" s="31">
        <v>261</v>
      </c>
      <c r="D142" s="37">
        <v>318</v>
      </c>
      <c r="E142" s="32">
        <f t="shared" si="2"/>
        <v>121.83908045977</v>
      </c>
      <c r="F142" s="33"/>
    </row>
    <row r="143" customFormat="1" ht="17.1" customHeight="1" spans="1:6">
      <c r="A143" s="29" t="s">
        <v>12</v>
      </c>
      <c r="B143" s="30"/>
      <c r="C143" s="31"/>
      <c r="D143" s="37">
        <v>1</v>
      </c>
      <c r="E143" s="32"/>
      <c r="F143" s="33"/>
    </row>
    <row r="144" customFormat="1" ht="17.1" customHeight="1" spans="1:6">
      <c r="A144" s="36" t="s">
        <v>18</v>
      </c>
      <c r="B144" s="30">
        <v>110</v>
      </c>
      <c r="C144" s="31">
        <v>110</v>
      </c>
      <c r="D144" s="37">
        <v>110</v>
      </c>
      <c r="E144" s="32">
        <f t="shared" si="2"/>
        <v>100</v>
      </c>
      <c r="F144" s="33"/>
    </row>
    <row r="145" customFormat="1" ht="17.1" customHeight="1" spans="1:6">
      <c r="A145" s="36" t="s">
        <v>87</v>
      </c>
      <c r="B145" s="30">
        <v>41</v>
      </c>
      <c r="C145" s="31">
        <v>1845</v>
      </c>
      <c r="D145" s="37">
        <v>2185</v>
      </c>
      <c r="E145" s="32">
        <f t="shared" si="2"/>
        <v>118.428184281843</v>
      </c>
      <c r="F145" s="33"/>
    </row>
    <row r="146" customFormat="1" ht="17.1" customHeight="1" spans="1:6">
      <c r="A146" s="36" t="s">
        <v>88</v>
      </c>
      <c r="B146" s="30">
        <f>SUM(B147:B152)</f>
        <v>242</v>
      </c>
      <c r="C146" s="31">
        <f>SUM(C147:C152)</f>
        <v>285</v>
      </c>
      <c r="D146" s="37">
        <v>272</v>
      </c>
      <c r="E146" s="32">
        <f t="shared" si="2"/>
        <v>95.4385964912281</v>
      </c>
      <c r="F146" s="33"/>
    </row>
    <row r="147" customFormat="1" ht="17.1" customHeight="1" spans="1:6">
      <c r="A147" s="34" t="s">
        <v>11</v>
      </c>
      <c r="B147" s="30">
        <v>133</v>
      </c>
      <c r="C147" s="31">
        <v>165</v>
      </c>
      <c r="D147" s="37">
        <v>194</v>
      </c>
      <c r="E147" s="32">
        <f t="shared" ref="E147:E210" si="3">D147/C147*100</f>
        <v>117.575757575758</v>
      </c>
      <c r="F147" s="33"/>
    </row>
    <row r="148" customFormat="1" ht="17.1" customHeight="1" spans="1:6">
      <c r="A148" s="29" t="s">
        <v>12</v>
      </c>
      <c r="B148" s="30"/>
      <c r="C148" s="31"/>
      <c r="D148" s="37"/>
      <c r="E148" s="32"/>
      <c r="F148" s="33"/>
    </row>
    <row r="149" customFormat="1" ht="17.1" customHeight="1" spans="1:6">
      <c r="A149" s="29" t="s">
        <v>89</v>
      </c>
      <c r="B149" s="30"/>
      <c r="C149" s="31"/>
      <c r="D149" s="37"/>
      <c r="E149" s="32"/>
      <c r="F149" s="33"/>
    </row>
    <row r="150" customFormat="1" ht="17.1" customHeight="1" spans="1:6">
      <c r="A150" s="36" t="s">
        <v>90</v>
      </c>
      <c r="B150" s="30"/>
      <c r="C150" s="31"/>
      <c r="D150" s="31"/>
      <c r="E150" s="32"/>
      <c r="F150" s="33"/>
    </row>
    <row r="151" customFormat="1" ht="17.1" customHeight="1" spans="1:6">
      <c r="A151" s="36" t="s">
        <v>18</v>
      </c>
      <c r="B151" s="30">
        <v>19</v>
      </c>
      <c r="C151" s="31">
        <v>19</v>
      </c>
      <c r="D151" s="37">
        <v>19</v>
      </c>
      <c r="E151" s="32">
        <f t="shared" si="3"/>
        <v>100</v>
      </c>
      <c r="F151" s="33"/>
    </row>
    <row r="152" customFormat="1" ht="17.1" customHeight="1" spans="1:6">
      <c r="A152" s="36" t="s">
        <v>91</v>
      </c>
      <c r="B152" s="30">
        <v>90</v>
      </c>
      <c r="C152" s="31">
        <v>101</v>
      </c>
      <c r="D152" s="37">
        <v>59</v>
      </c>
      <c r="E152" s="32">
        <f t="shared" si="3"/>
        <v>58.4158415841584</v>
      </c>
      <c r="F152" s="33"/>
    </row>
    <row r="153" customFormat="1" ht="17.1" customHeight="1" spans="1:6">
      <c r="A153" s="29" t="s">
        <v>92</v>
      </c>
      <c r="B153" s="30"/>
      <c r="C153" s="31"/>
      <c r="D153" s="31"/>
      <c r="E153" s="32"/>
      <c r="F153" s="33"/>
    </row>
    <row r="154" customFormat="1" ht="17.1" customHeight="1" spans="1:6">
      <c r="A154" s="39" t="s">
        <v>11</v>
      </c>
      <c r="B154" s="30"/>
      <c r="C154" s="31"/>
      <c r="D154" s="31"/>
      <c r="E154" s="32"/>
      <c r="F154" s="33"/>
    </row>
    <row r="155" customFormat="1" ht="17.1" customHeight="1" spans="1:6">
      <c r="A155" s="29" t="s">
        <v>12</v>
      </c>
      <c r="B155" s="30"/>
      <c r="C155" s="31"/>
      <c r="D155" s="31"/>
      <c r="E155" s="32"/>
      <c r="F155" s="33"/>
    </row>
    <row r="156" customFormat="1" ht="17.1" customHeight="1" spans="1:6">
      <c r="A156" s="36" t="s">
        <v>13</v>
      </c>
      <c r="B156" s="30"/>
      <c r="C156" s="31"/>
      <c r="D156" s="31"/>
      <c r="E156" s="32"/>
      <c r="F156" s="33"/>
    </row>
    <row r="157" customFormat="1" ht="17.1" customHeight="1" spans="1:6">
      <c r="A157" s="36" t="s">
        <v>18</v>
      </c>
      <c r="B157" s="30"/>
      <c r="C157" s="31"/>
      <c r="D157" s="31"/>
      <c r="E157" s="32"/>
      <c r="F157" s="33"/>
    </row>
    <row r="158" customFormat="1" ht="17.1" customHeight="1" spans="1:6">
      <c r="A158" s="36" t="s">
        <v>93</v>
      </c>
      <c r="B158" s="30"/>
      <c r="C158" s="31"/>
      <c r="D158" s="31"/>
      <c r="E158" s="32"/>
      <c r="F158" s="33"/>
    </row>
    <row r="159" customFormat="1" ht="17.1" customHeight="1" spans="1:6">
      <c r="A159" s="34" t="s">
        <v>94</v>
      </c>
      <c r="B159" s="30"/>
      <c r="C159" s="31"/>
      <c r="D159" s="31"/>
      <c r="E159" s="32"/>
      <c r="F159" s="33"/>
    </row>
    <row r="160" customFormat="1" ht="17.1" customHeight="1" spans="1:6">
      <c r="A160" s="29" t="s">
        <v>11</v>
      </c>
      <c r="B160" s="30"/>
      <c r="C160" s="31"/>
      <c r="D160" s="31"/>
      <c r="E160" s="32"/>
      <c r="F160" s="33"/>
    </row>
    <row r="161" customFormat="1" ht="17.1" customHeight="1" spans="1:6">
      <c r="A161" s="29" t="s">
        <v>12</v>
      </c>
      <c r="B161" s="30"/>
      <c r="C161" s="31"/>
      <c r="D161" s="31"/>
      <c r="E161" s="32"/>
      <c r="F161" s="33"/>
    </row>
    <row r="162" customFormat="1" ht="17.1" customHeight="1" spans="1:6">
      <c r="A162" s="29" t="s">
        <v>13</v>
      </c>
      <c r="B162" s="30"/>
      <c r="C162" s="31"/>
      <c r="D162" s="31"/>
      <c r="E162" s="32"/>
      <c r="F162" s="33"/>
    </row>
    <row r="163" customFormat="1" ht="17.1" customHeight="1" spans="1:6">
      <c r="A163" s="36" t="s">
        <v>95</v>
      </c>
      <c r="B163" s="30"/>
      <c r="C163" s="31"/>
      <c r="D163" s="31"/>
      <c r="E163" s="32"/>
      <c r="F163" s="33"/>
    </row>
    <row r="164" customFormat="1" ht="17.1" customHeight="1" spans="1:6">
      <c r="A164" s="36" t="s">
        <v>96</v>
      </c>
      <c r="B164" s="30">
        <f>SUM(B165:B178)</f>
        <v>2687</v>
      </c>
      <c r="C164" s="31">
        <f>SUM(C165:C178)</f>
        <v>3323</v>
      </c>
      <c r="D164" s="37">
        <v>3886</v>
      </c>
      <c r="E164" s="32">
        <f t="shared" si="3"/>
        <v>116.942521817635</v>
      </c>
      <c r="F164" s="33"/>
    </row>
    <row r="165" customFormat="1" ht="17.1" customHeight="1" spans="1:6">
      <c r="A165" s="36" t="s">
        <v>11</v>
      </c>
      <c r="B165" s="30">
        <v>1815</v>
      </c>
      <c r="C165" s="31">
        <v>2251</v>
      </c>
      <c r="D165" s="37">
        <v>2642</v>
      </c>
      <c r="E165" s="32">
        <f t="shared" si="3"/>
        <v>117.37005775211</v>
      </c>
      <c r="F165" s="33"/>
    </row>
    <row r="166" customFormat="1" ht="17.1" customHeight="1" spans="1:6">
      <c r="A166" s="29" t="s">
        <v>12</v>
      </c>
      <c r="B166" s="30"/>
      <c r="C166" s="31"/>
      <c r="D166" s="37"/>
      <c r="E166" s="32"/>
      <c r="F166" s="33"/>
    </row>
    <row r="167" customFormat="1" ht="17.1" customHeight="1" spans="1:6">
      <c r="A167" s="29" t="s">
        <v>13</v>
      </c>
      <c r="B167" s="30"/>
      <c r="C167" s="31"/>
      <c r="D167" s="37"/>
      <c r="E167" s="32"/>
      <c r="F167" s="33"/>
    </row>
    <row r="168" customFormat="1" ht="17.1" customHeight="1" spans="1:6">
      <c r="A168" s="36" t="s">
        <v>97</v>
      </c>
      <c r="B168" s="30"/>
      <c r="C168" s="31"/>
      <c r="D168" s="37"/>
      <c r="E168" s="32"/>
      <c r="F168" s="33"/>
    </row>
    <row r="169" customFormat="1" ht="17.1" customHeight="1" spans="1:6">
      <c r="A169" s="36" t="s">
        <v>98</v>
      </c>
      <c r="B169" s="30">
        <v>112</v>
      </c>
      <c r="C169" s="31">
        <v>353</v>
      </c>
      <c r="D169" s="37">
        <v>451</v>
      </c>
      <c r="E169" s="32">
        <f t="shared" si="3"/>
        <v>127.762039660057</v>
      </c>
      <c r="F169" s="33"/>
    </row>
    <row r="170" customFormat="1" ht="17.1" customHeight="1" spans="1:6">
      <c r="A170" s="36" t="s">
        <v>45</v>
      </c>
      <c r="B170" s="30"/>
      <c r="C170" s="31"/>
      <c r="D170" s="37"/>
      <c r="E170" s="32"/>
      <c r="F170" s="33"/>
    </row>
    <row r="171" customFormat="1" ht="17.1" customHeight="1" spans="1:6">
      <c r="A171" s="36" t="s">
        <v>99</v>
      </c>
      <c r="B171" s="30">
        <v>40</v>
      </c>
      <c r="C171" s="31">
        <v>40</v>
      </c>
      <c r="D171" s="37">
        <v>40</v>
      </c>
      <c r="E171" s="32">
        <f t="shared" si="3"/>
        <v>100</v>
      </c>
      <c r="F171" s="33"/>
    </row>
    <row r="172" customFormat="1" ht="17.1" customHeight="1" spans="1:6">
      <c r="A172" s="29" t="s">
        <v>100</v>
      </c>
      <c r="B172" s="30">
        <v>50</v>
      </c>
      <c r="C172" s="31">
        <v>69</v>
      </c>
      <c r="D172" s="37">
        <v>76</v>
      </c>
      <c r="E172" s="32">
        <f t="shared" si="3"/>
        <v>110.144927536232</v>
      </c>
      <c r="F172" s="33"/>
    </row>
    <row r="173" customFormat="1" ht="17.1" customHeight="1" spans="1:6">
      <c r="A173" s="29" t="s">
        <v>101</v>
      </c>
      <c r="B173" s="30"/>
      <c r="C173" s="31"/>
      <c r="D173" s="37"/>
      <c r="E173" s="32"/>
      <c r="F173" s="33"/>
    </row>
    <row r="174" customFormat="1" ht="17.1" customHeight="1" spans="1:6">
      <c r="A174" s="29" t="s">
        <v>102</v>
      </c>
      <c r="B174" s="30"/>
      <c r="C174" s="31"/>
      <c r="D174" s="37"/>
      <c r="E174" s="32"/>
      <c r="F174" s="33"/>
    </row>
    <row r="175" customFormat="1" ht="17.1" customHeight="1" spans="1:6">
      <c r="A175" s="36" t="s">
        <v>103</v>
      </c>
      <c r="B175" s="30">
        <v>1</v>
      </c>
      <c r="C175" s="31"/>
      <c r="D175" s="37"/>
      <c r="E175" s="32"/>
      <c r="F175" s="44"/>
    </row>
    <row r="176" customFormat="1" ht="17.1" customHeight="1" spans="1:6">
      <c r="A176" s="36" t="s">
        <v>104</v>
      </c>
      <c r="B176" s="30">
        <v>167</v>
      </c>
      <c r="C176" s="31">
        <v>149</v>
      </c>
      <c r="D176" s="37">
        <v>91</v>
      </c>
      <c r="E176" s="32">
        <f t="shared" si="3"/>
        <v>61.0738255033557</v>
      </c>
      <c r="F176" s="33"/>
    </row>
    <row r="177" customFormat="1" ht="17.1" customHeight="1" spans="1:6">
      <c r="A177" s="36" t="s">
        <v>18</v>
      </c>
      <c r="B177" s="30">
        <v>300</v>
      </c>
      <c r="C177" s="31">
        <v>373</v>
      </c>
      <c r="D177" s="37">
        <v>448</v>
      </c>
      <c r="E177" s="32">
        <f t="shared" si="3"/>
        <v>120.107238605898</v>
      </c>
      <c r="F177" s="33"/>
    </row>
    <row r="178" customFormat="1" ht="17.1" customHeight="1" spans="1:6">
      <c r="A178" s="29" t="s">
        <v>105</v>
      </c>
      <c r="B178" s="30">
        <v>202</v>
      </c>
      <c r="C178" s="31">
        <v>88</v>
      </c>
      <c r="D178" s="37">
        <v>138</v>
      </c>
      <c r="E178" s="32">
        <f t="shared" si="3"/>
        <v>156.818181818182</v>
      </c>
      <c r="F178" s="33"/>
    </row>
    <row r="179" customFormat="1" ht="17.1" customHeight="1" spans="1:6">
      <c r="A179" s="29" t="s">
        <v>106</v>
      </c>
      <c r="B179" s="30">
        <f>SUM(B180:B181)</f>
        <v>930</v>
      </c>
      <c r="C179" s="31">
        <f>SUM(C180:C181)</f>
        <v>4396</v>
      </c>
      <c r="D179" s="31">
        <v>1406</v>
      </c>
      <c r="E179" s="32">
        <f t="shared" si="3"/>
        <v>31.9836214740673</v>
      </c>
      <c r="F179" s="33"/>
    </row>
    <row r="180" customFormat="1" ht="17.1" customHeight="1" spans="1:6">
      <c r="A180" s="29" t="s">
        <v>107</v>
      </c>
      <c r="B180" s="30"/>
      <c r="C180" s="31"/>
      <c r="D180" s="31"/>
      <c r="E180" s="32"/>
      <c r="F180" s="33"/>
    </row>
    <row r="181" customFormat="1" ht="17.1" customHeight="1" spans="1:6">
      <c r="A181" s="29" t="s">
        <v>108</v>
      </c>
      <c r="B181" s="30">
        <v>930</v>
      </c>
      <c r="C181" s="31">
        <v>4396</v>
      </c>
      <c r="D181" s="37">
        <v>1406</v>
      </c>
      <c r="E181" s="32">
        <f t="shared" si="3"/>
        <v>31.9836214740673</v>
      </c>
      <c r="F181" s="33"/>
    </row>
    <row r="182" customFormat="1" ht="17.1" customHeight="1" spans="1:6">
      <c r="A182" s="29" t="s">
        <v>109</v>
      </c>
      <c r="B182" s="30">
        <v>0</v>
      </c>
      <c r="C182" s="31"/>
      <c r="D182" s="31"/>
      <c r="E182" s="32"/>
      <c r="F182" s="44"/>
    </row>
    <row r="183" customFormat="1" ht="17.1" customHeight="1" spans="1:6">
      <c r="A183" s="36" t="s">
        <v>110</v>
      </c>
      <c r="B183" s="30">
        <f>B184+B188</f>
        <v>201</v>
      </c>
      <c r="C183" s="31">
        <f>C184+C188</f>
        <v>725</v>
      </c>
      <c r="D183" s="31">
        <f>D184+D188</f>
        <v>758</v>
      </c>
      <c r="E183" s="32">
        <f t="shared" si="3"/>
        <v>104.551724137931</v>
      </c>
      <c r="F183" s="33">
        <v>124.876441515651</v>
      </c>
    </row>
    <row r="184" customFormat="1" ht="17.1" customHeight="1" spans="1:6">
      <c r="A184" s="36" t="s">
        <v>111</v>
      </c>
      <c r="B184" s="30">
        <f>SUM(B185:B187)</f>
        <v>74</v>
      </c>
      <c r="C184" s="31">
        <f>SUM(C185:C187)</f>
        <v>632</v>
      </c>
      <c r="D184" s="31">
        <v>675</v>
      </c>
      <c r="E184" s="32">
        <f t="shared" si="3"/>
        <v>106.803797468354</v>
      </c>
      <c r="F184" s="33"/>
    </row>
    <row r="185" customFormat="1" ht="17.1" customHeight="1" spans="1:6">
      <c r="A185" s="34" t="s">
        <v>112</v>
      </c>
      <c r="B185" s="30"/>
      <c r="C185" s="31">
        <v>244</v>
      </c>
      <c r="D185" s="37">
        <v>547</v>
      </c>
      <c r="E185" s="32">
        <f t="shared" si="3"/>
        <v>224.180327868852</v>
      </c>
      <c r="F185" s="33"/>
    </row>
    <row r="186" customFormat="1" ht="17.1" customHeight="1" spans="1:6">
      <c r="A186" s="29" t="s">
        <v>113</v>
      </c>
      <c r="B186" s="30">
        <v>72</v>
      </c>
      <c r="C186" s="31">
        <v>101</v>
      </c>
      <c r="D186" s="45">
        <v>128</v>
      </c>
      <c r="E186" s="32">
        <f t="shared" si="3"/>
        <v>126.732673267327</v>
      </c>
      <c r="F186" s="33"/>
    </row>
    <row r="187" customFormat="1" ht="17.1" customHeight="1" spans="1:6">
      <c r="A187" s="29" t="s">
        <v>114</v>
      </c>
      <c r="B187" s="30">
        <v>2</v>
      </c>
      <c r="C187" s="31">
        <v>287</v>
      </c>
      <c r="D187" s="31"/>
      <c r="E187" s="32"/>
      <c r="F187" s="33"/>
    </row>
    <row r="188" customFormat="1" ht="17.1" customHeight="1" spans="1:6">
      <c r="A188" s="29" t="s">
        <v>115</v>
      </c>
      <c r="B188" s="30">
        <f>SUM(B189)</f>
        <v>127</v>
      </c>
      <c r="C188" s="31">
        <f>SUM(C189)</f>
        <v>93</v>
      </c>
      <c r="D188" s="31">
        <v>83</v>
      </c>
      <c r="E188" s="32">
        <f t="shared" si="3"/>
        <v>89.247311827957</v>
      </c>
      <c r="F188" s="33"/>
    </row>
    <row r="189" customFormat="1" ht="17.1" customHeight="1" spans="1:6">
      <c r="A189" s="29" t="s">
        <v>116</v>
      </c>
      <c r="B189" s="30">
        <v>127</v>
      </c>
      <c r="C189" s="31">
        <v>93</v>
      </c>
      <c r="D189" s="31">
        <v>83</v>
      </c>
      <c r="E189" s="32">
        <f t="shared" si="3"/>
        <v>89.247311827957</v>
      </c>
      <c r="F189" s="33"/>
    </row>
    <row r="190" customFormat="1" ht="17.1" customHeight="1" spans="1:6">
      <c r="A190" s="36" t="s">
        <v>117</v>
      </c>
      <c r="B190" s="30">
        <f>B191+B194+B202+B206+B209+B220+B226</f>
        <v>11429</v>
      </c>
      <c r="C190" s="31">
        <f>C191+C194+C202+C206+C209+C220+C226</f>
        <v>16624</v>
      </c>
      <c r="D190" s="31">
        <f>D191+D194+D202+D206+D209+D220+D226</f>
        <v>17945</v>
      </c>
      <c r="E190" s="32">
        <f t="shared" si="3"/>
        <v>107.946342637151</v>
      </c>
      <c r="F190" s="33">
        <v>111.473474965834</v>
      </c>
    </row>
    <row r="191" customFormat="1" ht="17.1" customHeight="1" spans="1:6">
      <c r="A191" s="36" t="s">
        <v>118</v>
      </c>
      <c r="B191" s="30">
        <f>SUM(B192:B193)</f>
        <v>0</v>
      </c>
      <c r="C191" s="31">
        <f>SUM(C192:C193)</f>
        <v>50</v>
      </c>
      <c r="D191" s="31">
        <v>19</v>
      </c>
      <c r="E191" s="32">
        <f t="shared" si="3"/>
        <v>38</v>
      </c>
      <c r="F191" s="33"/>
    </row>
    <row r="192" customFormat="1" ht="17.1" customHeight="1" spans="1:6">
      <c r="A192" s="36" t="s">
        <v>119</v>
      </c>
      <c r="B192" s="30"/>
      <c r="C192" s="31"/>
      <c r="D192" s="31"/>
      <c r="E192" s="32"/>
      <c r="F192" s="33"/>
    </row>
    <row r="193" customFormat="1" ht="17.1" customHeight="1" spans="1:6">
      <c r="A193" s="29" t="s">
        <v>120</v>
      </c>
      <c r="B193" s="30"/>
      <c r="C193" s="31">
        <v>50</v>
      </c>
      <c r="D193" s="31">
        <v>19</v>
      </c>
      <c r="E193" s="32">
        <f t="shared" si="3"/>
        <v>38</v>
      </c>
      <c r="F193" s="33"/>
    </row>
    <row r="194" customFormat="1" ht="17.1" customHeight="1" spans="1:6">
      <c r="A194" s="29" t="s">
        <v>121</v>
      </c>
      <c r="B194" s="30">
        <f>SUM(B195:B201)</f>
        <v>9934</v>
      </c>
      <c r="C194" s="31">
        <f>SUM(C195:C201)</f>
        <v>14364</v>
      </c>
      <c r="D194" s="37">
        <v>15280</v>
      </c>
      <c r="E194" s="32">
        <f t="shared" si="3"/>
        <v>106.377053745475</v>
      </c>
      <c r="F194" s="33"/>
    </row>
    <row r="195" customFormat="1" ht="17.1" customHeight="1" spans="1:6">
      <c r="A195" s="29" t="s">
        <v>11</v>
      </c>
      <c r="B195" s="30">
        <v>6966</v>
      </c>
      <c r="C195" s="31">
        <v>8245</v>
      </c>
      <c r="D195" s="37">
        <v>8539</v>
      </c>
      <c r="E195" s="32">
        <f t="shared" si="3"/>
        <v>103.565797453002</v>
      </c>
      <c r="F195" s="33"/>
    </row>
    <row r="196" customFormat="1" ht="17.1" customHeight="1" spans="1:6">
      <c r="A196" s="29" t="s">
        <v>12</v>
      </c>
      <c r="B196" s="30">
        <v>750</v>
      </c>
      <c r="C196" s="31">
        <v>970</v>
      </c>
      <c r="D196" s="37">
        <v>1185</v>
      </c>
      <c r="E196" s="32">
        <f t="shared" si="3"/>
        <v>122.164948453608</v>
      </c>
      <c r="F196" s="33"/>
    </row>
    <row r="197" customFormat="1" ht="17.1" customHeight="1" spans="1:6">
      <c r="A197" s="29" t="s">
        <v>45</v>
      </c>
      <c r="B197" s="30">
        <v>37</v>
      </c>
      <c r="C197" s="31">
        <v>1291</v>
      </c>
      <c r="D197" s="45">
        <v>1465</v>
      </c>
      <c r="E197" s="32">
        <f t="shared" si="3"/>
        <v>113.477924089853</v>
      </c>
      <c r="F197" s="33"/>
    </row>
    <row r="198" customFormat="1" ht="17.1" customHeight="1" spans="1:6">
      <c r="A198" s="36" t="s">
        <v>122</v>
      </c>
      <c r="B198" s="30">
        <v>562</v>
      </c>
      <c r="C198" s="31">
        <v>2076</v>
      </c>
      <c r="D198" s="37">
        <v>2370</v>
      </c>
      <c r="E198" s="32">
        <f t="shared" si="3"/>
        <v>114.161849710983</v>
      </c>
      <c r="F198" s="33"/>
    </row>
    <row r="199" customFormat="1" ht="17.1" customHeight="1" spans="1:6">
      <c r="A199" s="36" t="s">
        <v>123</v>
      </c>
      <c r="B199" s="30">
        <v>401</v>
      </c>
      <c r="C199" s="31">
        <v>396</v>
      </c>
      <c r="D199" s="37">
        <v>385</v>
      </c>
      <c r="E199" s="32">
        <f t="shared" si="3"/>
        <v>97.2222222222222</v>
      </c>
      <c r="F199" s="33"/>
    </row>
    <row r="200" customFormat="1" ht="17.1" customHeight="1" spans="1:6">
      <c r="A200" s="36" t="s">
        <v>18</v>
      </c>
      <c r="B200" s="30">
        <v>163</v>
      </c>
      <c r="C200" s="31">
        <v>163</v>
      </c>
      <c r="D200" s="37">
        <v>163</v>
      </c>
      <c r="E200" s="32">
        <f t="shared" si="3"/>
        <v>100</v>
      </c>
      <c r="F200" s="33"/>
    </row>
    <row r="201" customFormat="1" ht="17.1" customHeight="1" spans="1:6">
      <c r="A201" s="34" t="s">
        <v>124</v>
      </c>
      <c r="B201" s="30">
        <v>1055</v>
      </c>
      <c r="C201" s="31">
        <v>1223</v>
      </c>
      <c r="D201" s="37">
        <v>1173</v>
      </c>
      <c r="E201" s="32">
        <f t="shared" si="3"/>
        <v>95.9116925592805</v>
      </c>
      <c r="F201" s="33"/>
    </row>
    <row r="202" customFormat="1" ht="17.1" customHeight="1" spans="1:6">
      <c r="A202" s="29" t="s">
        <v>125</v>
      </c>
      <c r="B202" s="30">
        <f>SUM(B203:B205)</f>
        <v>0</v>
      </c>
      <c r="C202" s="31">
        <f>SUM(C203:C205)</f>
        <v>140</v>
      </c>
      <c r="D202" s="37">
        <v>251</v>
      </c>
      <c r="E202" s="32">
        <f t="shared" si="3"/>
        <v>179.285714285714</v>
      </c>
      <c r="F202" s="33"/>
    </row>
    <row r="203" customFormat="1" ht="17.1" customHeight="1" spans="1:6">
      <c r="A203" s="29" t="s">
        <v>11</v>
      </c>
      <c r="B203" s="30"/>
      <c r="C203" s="31">
        <v>140</v>
      </c>
      <c r="D203" s="31">
        <v>251</v>
      </c>
      <c r="E203" s="32">
        <f t="shared" si="3"/>
        <v>179.285714285714</v>
      </c>
      <c r="F203" s="33"/>
    </row>
    <row r="204" customFormat="1" ht="17.1" customHeight="1" spans="1:6">
      <c r="A204" s="29" t="s">
        <v>12</v>
      </c>
      <c r="B204" s="30"/>
      <c r="C204" s="31"/>
      <c r="D204" s="31"/>
      <c r="E204" s="32"/>
      <c r="F204" s="33"/>
    </row>
    <row r="205" customFormat="1" ht="17.1" customHeight="1" spans="1:6">
      <c r="A205" s="36" t="s">
        <v>126</v>
      </c>
      <c r="B205" s="30"/>
      <c r="C205" s="31"/>
      <c r="D205" s="31"/>
      <c r="E205" s="32"/>
      <c r="F205" s="33"/>
    </row>
    <row r="206" customFormat="1" ht="17.1" customHeight="1" spans="1:6">
      <c r="A206" s="36" t="s">
        <v>127</v>
      </c>
      <c r="B206" s="30">
        <f>SUM(B207:B208)</f>
        <v>0</v>
      </c>
      <c r="C206" s="31">
        <f>SUM(C207:C208)</f>
        <v>255</v>
      </c>
      <c r="D206" s="37">
        <f>SUM(D207:D208)</f>
        <v>550</v>
      </c>
      <c r="E206" s="32">
        <f t="shared" si="3"/>
        <v>215.686274509804</v>
      </c>
      <c r="F206" s="33"/>
    </row>
    <row r="207" customFormat="1" ht="17.1" customHeight="1" spans="1:6">
      <c r="A207" s="36" t="s">
        <v>11</v>
      </c>
      <c r="B207" s="30"/>
      <c r="C207" s="31">
        <v>255</v>
      </c>
      <c r="D207" s="37">
        <v>460</v>
      </c>
      <c r="E207" s="32">
        <f t="shared" si="3"/>
        <v>180.392156862745</v>
      </c>
      <c r="F207" s="33"/>
    </row>
    <row r="208" customFormat="1" ht="17.1" customHeight="1" spans="1:6">
      <c r="A208" s="29" t="s">
        <v>12</v>
      </c>
      <c r="B208" s="30"/>
      <c r="C208" s="31"/>
      <c r="D208" s="37">
        <v>90</v>
      </c>
      <c r="E208" s="32"/>
      <c r="F208" s="33"/>
    </row>
    <row r="209" customFormat="1" ht="17.1" customHeight="1" spans="1:6">
      <c r="A209" s="29" t="s">
        <v>128</v>
      </c>
      <c r="B209" s="30">
        <f>SUM(B210:B219)</f>
        <v>1356</v>
      </c>
      <c r="C209" s="31">
        <f>SUM(C210:C219)</f>
        <v>1477</v>
      </c>
      <c r="D209" s="37">
        <v>1538</v>
      </c>
      <c r="E209" s="32">
        <f t="shared" si="3"/>
        <v>104.129993229519</v>
      </c>
      <c r="F209" s="33"/>
    </row>
    <row r="210" customFormat="1" ht="17.1" customHeight="1" spans="1:6">
      <c r="A210" s="29" t="s">
        <v>11</v>
      </c>
      <c r="B210" s="30">
        <v>968</v>
      </c>
      <c r="C210" s="31">
        <v>1148</v>
      </c>
      <c r="D210" s="37">
        <v>1245</v>
      </c>
      <c r="E210" s="32">
        <f t="shared" si="3"/>
        <v>108.449477351916</v>
      </c>
      <c r="F210" s="33"/>
    </row>
    <row r="211" customFormat="1" ht="17.1" customHeight="1" spans="1:6">
      <c r="A211" s="29" t="s">
        <v>12</v>
      </c>
      <c r="B211" s="30">
        <v>137</v>
      </c>
      <c r="C211" s="31">
        <v>127</v>
      </c>
      <c r="D211" s="37">
        <v>92</v>
      </c>
      <c r="E211" s="32">
        <f t="shared" ref="E211:E274" si="4">D211/C211*100</f>
        <v>72.4409448818898</v>
      </c>
      <c r="F211" s="33"/>
    </row>
    <row r="212" customFormat="1" ht="17.1" customHeight="1" spans="1:6">
      <c r="A212" s="29" t="s">
        <v>129</v>
      </c>
      <c r="B212" s="30">
        <v>60</v>
      </c>
      <c r="C212" s="31">
        <v>35</v>
      </c>
      <c r="D212" s="37">
        <v>35</v>
      </c>
      <c r="E212" s="32">
        <f t="shared" si="4"/>
        <v>100</v>
      </c>
      <c r="F212" s="33"/>
    </row>
    <row r="213" customFormat="1" ht="17.1" customHeight="1" spans="1:6">
      <c r="A213" s="29" t="s">
        <v>130</v>
      </c>
      <c r="B213" s="30">
        <v>54</v>
      </c>
      <c r="C213" s="31">
        <v>50</v>
      </c>
      <c r="D213" s="37">
        <v>50</v>
      </c>
      <c r="E213" s="32">
        <f t="shared" si="4"/>
        <v>100</v>
      </c>
      <c r="F213" s="33"/>
    </row>
    <row r="214" customFormat="1" ht="17.1" customHeight="1" spans="1:6">
      <c r="A214" s="29" t="s">
        <v>131</v>
      </c>
      <c r="B214" s="30">
        <v>46</v>
      </c>
      <c r="C214" s="31">
        <v>18</v>
      </c>
      <c r="D214" s="37">
        <v>18</v>
      </c>
      <c r="E214" s="32">
        <f t="shared" si="4"/>
        <v>100</v>
      </c>
      <c r="F214" s="44"/>
    </row>
    <row r="215" customFormat="1" ht="17.1" customHeight="1" spans="1:6">
      <c r="A215" s="29" t="s">
        <v>132</v>
      </c>
      <c r="B215" s="30"/>
      <c r="C215" s="31">
        <v>35</v>
      </c>
      <c r="D215" s="37">
        <v>35</v>
      </c>
      <c r="E215" s="32">
        <f t="shared" si="4"/>
        <v>100</v>
      </c>
      <c r="F215" s="33"/>
    </row>
    <row r="216" customFormat="1" ht="17.1" customHeight="1" spans="1:6">
      <c r="A216" s="29" t="s">
        <v>133</v>
      </c>
      <c r="B216" s="30">
        <v>40</v>
      </c>
      <c r="C216" s="31">
        <v>30</v>
      </c>
      <c r="D216" s="37">
        <v>30</v>
      </c>
      <c r="E216" s="32">
        <f t="shared" si="4"/>
        <v>100</v>
      </c>
      <c r="F216" s="33"/>
    </row>
    <row r="217" customFormat="1" ht="17.1" customHeight="1" spans="1:6">
      <c r="A217" s="29" t="s">
        <v>45</v>
      </c>
      <c r="B217" s="30"/>
      <c r="C217" s="31"/>
      <c r="D217" s="31"/>
      <c r="E217" s="32"/>
      <c r="F217" s="46"/>
    </row>
    <row r="218" customFormat="1" ht="17.1" customHeight="1" spans="1:6">
      <c r="A218" s="29" t="s">
        <v>18</v>
      </c>
      <c r="B218" s="30">
        <v>32</v>
      </c>
      <c r="C218" s="31">
        <v>34</v>
      </c>
      <c r="D218" s="37">
        <v>33</v>
      </c>
      <c r="E218" s="32">
        <f t="shared" si="4"/>
        <v>97.0588235294118</v>
      </c>
      <c r="F218" s="46"/>
    </row>
    <row r="219" customFormat="1" ht="17.1" customHeight="1" spans="1:6">
      <c r="A219" s="29" t="s">
        <v>134</v>
      </c>
      <c r="B219" s="30">
        <v>19</v>
      </c>
      <c r="C219" s="31"/>
      <c r="D219" s="31"/>
      <c r="E219" s="32"/>
      <c r="F219" s="46"/>
    </row>
    <row r="220" customFormat="1" ht="17.1" customHeight="1" spans="1:6">
      <c r="A220" s="29" t="s">
        <v>135</v>
      </c>
      <c r="B220" s="30">
        <f>SUM(B221:B225)</f>
        <v>139</v>
      </c>
      <c r="C220" s="31">
        <f>SUM(C221:C225)</f>
        <v>338</v>
      </c>
      <c r="D220" s="45">
        <v>307</v>
      </c>
      <c r="E220" s="32">
        <f t="shared" si="4"/>
        <v>90.8284023668639</v>
      </c>
      <c r="F220" s="46"/>
    </row>
    <row r="221" customFormat="1" ht="17.1" customHeight="1" spans="1:6">
      <c r="A221" s="29" t="s">
        <v>11</v>
      </c>
      <c r="B221" s="30">
        <v>91</v>
      </c>
      <c r="C221" s="31">
        <v>114</v>
      </c>
      <c r="D221" s="37">
        <v>143</v>
      </c>
      <c r="E221" s="32">
        <f t="shared" si="4"/>
        <v>125.438596491228</v>
      </c>
      <c r="F221" s="46"/>
    </row>
    <row r="222" customFormat="1" ht="17.1" customHeight="1" spans="1:6">
      <c r="A222" s="29" t="s">
        <v>12</v>
      </c>
      <c r="B222" s="30"/>
      <c r="C222" s="31"/>
      <c r="D222" s="37"/>
      <c r="E222" s="32"/>
      <c r="F222" s="46"/>
    </row>
    <row r="223" customFormat="1" ht="17.1" customHeight="1" spans="1:6">
      <c r="A223" s="29" t="s">
        <v>136</v>
      </c>
      <c r="B223" s="30">
        <v>18</v>
      </c>
      <c r="C223" s="31">
        <v>201</v>
      </c>
      <c r="D223" s="37">
        <v>141</v>
      </c>
      <c r="E223" s="32">
        <f t="shared" si="4"/>
        <v>70.1492537313433</v>
      </c>
      <c r="F223" s="46"/>
    </row>
    <row r="224" customFormat="1" ht="17.1" customHeight="1" spans="1:6">
      <c r="A224" s="29" t="s">
        <v>137</v>
      </c>
      <c r="B224" s="30">
        <v>23</v>
      </c>
      <c r="C224" s="31">
        <v>23</v>
      </c>
      <c r="D224" s="37">
        <v>23</v>
      </c>
      <c r="E224" s="32">
        <f t="shared" si="4"/>
        <v>100</v>
      </c>
      <c r="F224" s="46"/>
    </row>
    <row r="225" customFormat="1" ht="17.1" customHeight="1" spans="1:6">
      <c r="A225" s="29" t="s">
        <v>138</v>
      </c>
      <c r="B225" s="30">
        <v>7</v>
      </c>
      <c r="C225" s="31"/>
      <c r="D225" s="31"/>
      <c r="E225" s="32"/>
      <c r="F225" s="46"/>
    </row>
    <row r="226" customFormat="1" ht="17.1" customHeight="1" spans="1:6">
      <c r="A226" s="29" t="s">
        <v>139</v>
      </c>
      <c r="B226" s="30"/>
      <c r="C226" s="31"/>
      <c r="D226" s="31"/>
      <c r="E226" s="32"/>
      <c r="F226" s="46"/>
    </row>
    <row r="227" customFormat="1" ht="17.1" customHeight="1" spans="1:6">
      <c r="A227" s="29" t="s">
        <v>140</v>
      </c>
      <c r="B227" s="30"/>
      <c r="C227" s="31"/>
      <c r="D227" s="31"/>
      <c r="E227" s="32"/>
      <c r="F227" s="46"/>
    </row>
    <row r="228" customFormat="1" ht="18" customHeight="1" spans="1:6">
      <c r="A228" s="29" t="s">
        <v>141</v>
      </c>
      <c r="B228" s="30">
        <f>B229+B234+B241+B246+B250+B254+B259</f>
        <v>152445</v>
      </c>
      <c r="C228" s="31">
        <f>C229+C234+C241+C246+C250+C254+C259</f>
        <v>175239</v>
      </c>
      <c r="D228" s="31">
        <f>D229+D234+D241+D246+D250+D254+D259</f>
        <v>178422</v>
      </c>
      <c r="E228" s="32">
        <f t="shared" si="4"/>
        <v>101.816376491534</v>
      </c>
      <c r="F228" s="33">
        <v>102.58559724019</v>
      </c>
    </row>
    <row r="229" customFormat="1" ht="18" customHeight="1" spans="1:6">
      <c r="A229" s="29" t="s">
        <v>142</v>
      </c>
      <c r="B229" s="30">
        <f>SUM(B230:B233)</f>
        <v>1695</v>
      </c>
      <c r="C229" s="31">
        <f>SUM(C230:C233)</f>
        <v>4897</v>
      </c>
      <c r="D229" s="37">
        <v>3637</v>
      </c>
      <c r="E229" s="32">
        <f t="shared" si="4"/>
        <v>74.2699612007351</v>
      </c>
      <c r="F229" s="46"/>
    </row>
    <row r="230" customFormat="1" ht="18" customHeight="1" spans="1:6">
      <c r="A230" s="29" t="s">
        <v>11</v>
      </c>
      <c r="B230" s="30">
        <v>330</v>
      </c>
      <c r="C230" s="31">
        <v>331</v>
      </c>
      <c r="D230" s="37">
        <v>364</v>
      </c>
      <c r="E230" s="32">
        <f t="shared" si="4"/>
        <v>109.969788519637</v>
      </c>
      <c r="F230" s="46"/>
    </row>
    <row r="231" customFormat="1" ht="18" customHeight="1" spans="1:6">
      <c r="A231" s="29" t="s">
        <v>12</v>
      </c>
      <c r="B231" s="30">
        <v>0</v>
      </c>
      <c r="C231" s="31"/>
      <c r="D231" s="37">
        <v>22</v>
      </c>
      <c r="E231" s="32"/>
      <c r="F231" s="46"/>
    </row>
    <row r="232" customFormat="1" ht="18" customHeight="1" spans="1:6">
      <c r="A232" s="29" t="s">
        <v>13</v>
      </c>
      <c r="B232" s="30">
        <v>0</v>
      </c>
      <c r="C232" s="31"/>
      <c r="D232" s="37"/>
      <c r="E232" s="32"/>
      <c r="F232" s="46"/>
    </row>
    <row r="233" customFormat="1" ht="18" customHeight="1" spans="1:6">
      <c r="A233" s="29" t="s">
        <v>143</v>
      </c>
      <c r="B233" s="30">
        <v>1365</v>
      </c>
      <c r="C233" s="31">
        <v>4566</v>
      </c>
      <c r="D233" s="37">
        <v>3251</v>
      </c>
      <c r="E233" s="32">
        <f t="shared" si="4"/>
        <v>71.2001752080596</v>
      </c>
      <c r="F233" s="46"/>
    </row>
    <row r="234" customFormat="1" ht="18" customHeight="1" spans="1:6">
      <c r="A234" s="36" t="s">
        <v>144</v>
      </c>
      <c r="B234" s="30">
        <f>SUM(B235:B240)</f>
        <v>135717</v>
      </c>
      <c r="C234" s="31">
        <f>SUM(C235:C240)</f>
        <v>147741</v>
      </c>
      <c r="D234" s="37">
        <f>SUM(D235:D240)</f>
        <v>161294</v>
      </c>
      <c r="E234" s="32">
        <f t="shared" si="4"/>
        <v>109.17348603299</v>
      </c>
      <c r="F234" s="33"/>
    </row>
    <row r="235" customFormat="1" ht="18" customHeight="1" spans="1:6">
      <c r="A235" s="36" t="s">
        <v>145</v>
      </c>
      <c r="B235" s="30">
        <v>6298</v>
      </c>
      <c r="C235" s="31">
        <v>5538</v>
      </c>
      <c r="D235" s="37">
        <v>5754</v>
      </c>
      <c r="E235" s="32">
        <f t="shared" si="4"/>
        <v>103.900325027086</v>
      </c>
      <c r="F235" s="33"/>
    </row>
    <row r="236" customFormat="1" ht="18" customHeight="1" spans="1:6">
      <c r="A236" s="34" t="s">
        <v>146</v>
      </c>
      <c r="B236" s="30">
        <v>72189</v>
      </c>
      <c r="C236" s="31">
        <v>73459</v>
      </c>
      <c r="D236" s="37">
        <v>74981</v>
      </c>
      <c r="E236" s="32">
        <f t="shared" si="4"/>
        <v>102.071904055323</v>
      </c>
      <c r="F236" s="33"/>
    </row>
    <row r="237" customFormat="1" ht="18" customHeight="1" spans="1:6">
      <c r="A237" s="29" t="s">
        <v>147</v>
      </c>
      <c r="B237" s="30">
        <v>41430</v>
      </c>
      <c r="C237" s="31">
        <v>44678</v>
      </c>
      <c r="D237" s="37">
        <v>52366</v>
      </c>
      <c r="E237" s="32">
        <f t="shared" si="4"/>
        <v>117.207574197592</v>
      </c>
      <c r="F237" s="33"/>
    </row>
    <row r="238" customFormat="1" ht="17.1" customHeight="1" spans="1:6">
      <c r="A238" s="29" t="s">
        <v>148</v>
      </c>
      <c r="B238" s="30">
        <v>15800</v>
      </c>
      <c r="C238" s="31">
        <v>24061</v>
      </c>
      <c r="D238" s="37">
        <v>27273</v>
      </c>
      <c r="E238" s="32">
        <f t="shared" si="4"/>
        <v>113.349403599185</v>
      </c>
      <c r="F238" s="33"/>
    </row>
    <row r="239" customFormat="1" ht="17.1" customHeight="1" spans="1:6">
      <c r="A239" s="34" t="s">
        <v>149</v>
      </c>
      <c r="B239" s="30"/>
      <c r="C239" s="31"/>
      <c r="D239" s="37">
        <v>915</v>
      </c>
      <c r="E239" s="32"/>
      <c r="F239" s="33"/>
    </row>
    <row r="240" customFormat="1" ht="17.1" customHeight="1" spans="1:6">
      <c r="A240" s="36" t="s">
        <v>150</v>
      </c>
      <c r="B240" s="30"/>
      <c r="C240" s="31">
        <v>5</v>
      </c>
      <c r="D240" s="37">
        <v>5</v>
      </c>
      <c r="E240" s="32">
        <f t="shared" si="4"/>
        <v>100</v>
      </c>
      <c r="F240" s="33"/>
    </row>
    <row r="241" customFormat="1" ht="17.1" customHeight="1" spans="1:6">
      <c r="A241" s="36" t="s">
        <v>151</v>
      </c>
      <c r="B241" s="30">
        <f>SUM(B242:B245)</f>
        <v>10718</v>
      </c>
      <c r="C241" s="31">
        <f>SUM(C242:C245)</f>
        <v>10301</v>
      </c>
      <c r="D241" s="37">
        <v>11553</v>
      </c>
      <c r="E241" s="32">
        <f t="shared" si="4"/>
        <v>112.154159790312</v>
      </c>
      <c r="F241" s="33"/>
    </row>
    <row r="242" customFormat="1" ht="17.1" customHeight="1" spans="1:6">
      <c r="A242" s="29" t="s">
        <v>152</v>
      </c>
      <c r="B242" s="30">
        <v>10718</v>
      </c>
      <c r="C242" s="31">
        <v>10299</v>
      </c>
      <c r="D242" s="37">
        <v>11549</v>
      </c>
      <c r="E242" s="32">
        <f t="shared" si="4"/>
        <v>112.137100689387</v>
      </c>
      <c r="F242" s="33"/>
    </row>
    <row r="243" customFormat="1" ht="17.1" customHeight="1" spans="1:6">
      <c r="A243" s="29" t="s">
        <v>153</v>
      </c>
      <c r="B243" s="30"/>
      <c r="C243" s="31">
        <v>2</v>
      </c>
      <c r="D243" s="37">
        <v>4</v>
      </c>
      <c r="E243" s="32">
        <f t="shared" si="4"/>
        <v>200</v>
      </c>
      <c r="F243" s="33"/>
    </row>
    <row r="244" customFormat="1" ht="17.1" customHeight="1" spans="1:6">
      <c r="A244" s="29" t="s">
        <v>154</v>
      </c>
      <c r="B244" s="30"/>
      <c r="C244" s="31"/>
      <c r="D244" s="31"/>
      <c r="E244" s="32"/>
      <c r="F244" s="33"/>
    </row>
    <row r="245" customFormat="1" ht="17.1" customHeight="1" spans="1:6">
      <c r="A245" s="36" t="s">
        <v>155</v>
      </c>
      <c r="B245" s="30"/>
      <c r="C245" s="31"/>
      <c r="D245" s="31"/>
      <c r="E245" s="32"/>
      <c r="F245" s="33"/>
    </row>
    <row r="246" customFormat="1" ht="17.1" customHeight="1" spans="1:6">
      <c r="A246" s="36" t="s">
        <v>156</v>
      </c>
      <c r="B246" s="30">
        <f>SUM(B247:B249)</f>
        <v>0</v>
      </c>
      <c r="C246" s="31">
        <f>SUM(C247:C249)</f>
        <v>3</v>
      </c>
      <c r="D246" s="31">
        <v>3</v>
      </c>
      <c r="E246" s="32">
        <f t="shared" si="4"/>
        <v>100</v>
      </c>
      <c r="F246" s="33"/>
    </row>
    <row r="247" customFormat="1" ht="17.1" customHeight="1" spans="1:6">
      <c r="A247" s="36" t="s">
        <v>157</v>
      </c>
      <c r="B247" s="30"/>
      <c r="C247" s="31">
        <v>3</v>
      </c>
      <c r="D247" s="31">
        <v>3</v>
      </c>
      <c r="E247" s="32">
        <f t="shared" si="4"/>
        <v>100</v>
      </c>
      <c r="F247" s="33"/>
    </row>
    <row r="248" customFormat="1" ht="17.1" customHeight="1" spans="1:6">
      <c r="A248" s="36" t="s">
        <v>158</v>
      </c>
      <c r="B248" s="30"/>
      <c r="C248" s="31"/>
      <c r="D248" s="31"/>
      <c r="E248" s="32"/>
      <c r="F248" s="33"/>
    </row>
    <row r="249" customFormat="1" ht="17.1" customHeight="1" spans="1:6">
      <c r="A249" s="36" t="s">
        <v>159</v>
      </c>
      <c r="B249" s="30"/>
      <c r="C249" s="31"/>
      <c r="D249" s="31"/>
      <c r="E249" s="32"/>
      <c r="F249" s="33"/>
    </row>
    <row r="250" customFormat="1" ht="17.1" customHeight="1" spans="1:6">
      <c r="A250" s="36" t="s">
        <v>160</v>
      </c>
      <c r="B250" s="30">
        <f>SUM(B251:B253)</f>
        <v>209</v>
      </c>
      <c r="C250" s="31">
        <f>SUM(C251:C253)</f>
        <v>379</v>
      </c>
      <c r="D250" s="31">
        <v>399</v>
      </c>
      <c r="E250" s="32">
        <f t="shared" si="4"/>
        <v>105.277044854881</v>
      </c>
      <c r="F250" s="33"/>
    </row>
    <row r="251" customFormat="1" ht="17.1" customHeight="1" spans="1:6">
      <c r="A251" s="34" t="s">
        <v>161</v>
      </c>
      <c r="B251" s="30">
        <v>209</v>
      </c>
      <c r="C251" s="31">
        <v>379</v>
      </c>
      <c r="D251" s="31">
        <v>399</v>
      </c>
      <c r="E251" s="32">
        <f t="shared" si="4"/>
        <v>105.277044854881</v>
      </c>
      <c r="F251" s="33"/>
    </row>
    <row r="252" customFormat="1" ht="17.1" customHeight="1" spans="1:6">
      <c r="A252" s="29" t="s">
        <v>162</v>
      </c>
      <c r="B252" s="30"/>
      <c r="C252" s="31"/>
      <c r="D252" s="31"/>
      <c r="E252" s="32"/>
      <c r="F252" s="33"/>
    </row>
    <row r="253" customFormat="1" ht="17.1" customHeight="1" spans="1:6">
      <c r="A253" s="29" t="s">
        <v>163</v>
      </c>
      <c r="B253" s="30"/>
      <c r="C253" s="31"/>
      <c r="D253" s="31"/>
      <c r="E253" s="32"/>
      <c r="F253" s="33"/>
    </row>
    <row r="254" customFormat="1" ht="17.1" customHeight="1" spans="1:6">
      <c r="A254" s="36" t="s">
        <v>164</v>
      </c>
      <c r="B254" s="30">
        <f>SUM(B255:B258)</f>
        <v>1040</v>
      </c>
      <c r="C254" s="31">
        <f>SUM(C255:C258)</f>
        <v>1210</v>
      </c>
      <c r="D254" s="37">
        <v>1384</v>
      </c>
      <c r="E254" s="32">
        <f t="shared" si="4"/>
        <v>114.380165289256</v>
      </c>
      <c r="F254" s="33"/>
    </row>
    <row r="255" customFormat="1" ht="17.1" customHeight="1" spans="1:6">
      <c r="A255" s="36" t="s">
        <v>165</v>
      </c>
      <c r="B255" s="30">
        <v>573</v>
      </c>
      <c r="C255" s="31">
        <v>759</v>
      </c>
      <c r="D255" s="37">
        <v>759</v>
      </c>
      <c r="E255" s="32">
        <f t="shared" si="4"/>
        <v>100</v>
      </c>
      <c r="F255" s="33"/>
    </row>
    <row r="256" customFormat="1" ht="17.1" customHeight="1" spans="1:6">
      <c r="A256" s="36" t="s">
        <v>166</v>
      </c>
      <c r="B256" s="30">
        <v>467</v>
      </c>
      <c r="C256" s="31">
        <v>451</v>
      </c>
      <c r="D256" s="37">
        <v>625</v>
      </c>
      <c r="E256" s="32">
        <f t="shared" si="4"/>
        <v>138.580931263858</v>
      </c>
      <c r="F256" s="33"/>
    </row>
    <row r="257" customFormat="1" ht="17.1" customHeight="1" spans="1:6">
      <c r="A257" s="36" t="s">
        <v>167</v>
      </c>
      <c r="B257" s="30"/>
      <c r="C257" s="31"/>
      <c r="D257" s="31"/>
      <c r="E257" s="32"/>
      <c r="F257" s="33"/>
    </row>
    <row r="258" customFormat="1" ht="17.1" customHeight="1" spans="1:6">
      <c r="A258" s="36" t="s">
        <v>168</v>
      </c>
      <c r="B258" s="30"/>
      <c r="C258" s="31"/>
      <c r="D258" s="31"/>
      <c r="E258" s="32"/>
      <c r="F258" s="33"/>
    </row>
    <row r="259" customFormat="1" ht="17.1" customHeight="1" spans="1:6">
      <c r="A259" s="36" t="s">
        <v>169</v>
      </c>
      <c r="B259" s="30">
        <f>SUM(B260)</f>
        <v>3066</v>
      </c>
      <c r="C259" s="31">
        <f>SUM(C260)</f>
        <v>10708</v>
      </c>
      <c r="D259" s="31">
        <v>152</v>
      </c>
      <c r="E259" s="32">
        <f t="shared" si="4"/>
        <v>1.41949943967127</v>
      </c>
      <c r="F259" s="33"/>
    </row>
    <row r="260" customFormat="1" ht="17.1" customHeight="1" spans="1:6">
      <c r="A260" s="36" t="s">
        <v>170</v>
      </c>
      <c r="B260" s="30">
        <v>3066</v>
      </c>
      <c r="C260" s="31">
        <v>10708</v>
      </c>
      <c r="D260" s="31">
        <v>152</v>
      </c>
      <c r="E260" s="32">
        <f t="shared" si="4"/>
        <v>1.41949943967127</v>
      </c>
      <c r="F260" s="33"/>
    </row>
    <row r="261" customFormat="1" ht="17.1" customHeight="1" spans="1:6">
      <c r="A261" s="36" t="s">
        <v>171</v>
      </c>
      <c r="B261" s="30">
        <f>B262+B267+B272+B278+B283+B287+B291+B298+B300</f>
        <v>341</v>
      </c>
      <c r="C261" s="31">
        <f>C262+C267+C272+C278+C283+C287+C291+C298+C300</f>
        <v>762</v>
      </c>
      <c r="D261" s="37">
        <v>762</v>
      </c>
      <c r="E261" s="32">
        <f t="shared" si="4"/>
        <v>100</v>
      </c>
      <c r="F261" s="33">
        <v>52.3711340206186</v>
      </c>
    </row>
    <row r="262" customFormat="1" ht="17.1" customHeight="1" spans="1:6">
      <c r="A262" s="36" t="s">
        <v>172</v>
      </c>
      <c r="B262" s="30">
        <f>SUM(B263:B266)</f>
        <v>30</v>
      </c>
      <c r="C262" s="31">
        <v>220</v>
      </c>
      <c r="D262" s="37">
        <v>220</v>
      </c>
      <c r="E262" s="32">
        <f t="shared" si="4"/>
        <v>100</v>
      </c>
      <c r="F262" s="33"/>
    </row>
    <row r="263" customFormat="1" ht="17.1" customHeight="1" spans="1:6">
      <c r="A263" s="36" t="s">
        <v>11</v>
      </c>
      <c r="B263" s="30"/>
      <c r="C263" s="31">
        <v>41</v>
      </c>
      <c r="D263" s="37">
        <v>41</v>
      </c>
      <c r="E263" s="32">
        <f t="shared" si="4"/>
        <v>100</v>
      </c>
      <c r="F263" s="33"/>
    </row>
    <row r="264" customFormat="1" ht="17.1" customHeight="1" spans="1:6">
      <c r="A264" s="36" t="s">
        <v>12</v>
      </c>
      <c r="B264" s="30"/>
      <c r="C264" s="31"/>
      <c r="D264" s="37"/>
      <c r="E264" s="32"/>
      <c r="F264" s="33"/>
    </row>
    <row r="265" customFormat="1" ht="17.1" customHeight="1" spans="1:6">
      <c r="A265" s="36" t="s">
        <v>13</v>
      </c>
      <c r="B265" s="30"/>
      <c r="C265" s="31"/>
      <c r="D265" s="31"/>
      <c r="E265" s="32"/>
      <c r="F265" s="33"/>
    </row>
    <row r="266" customFormat="1" ht="17.1" customHeight="1" spans="1:6">
      <c r="A266" s="29" t="s">
        <v>173</v>
      </c>
      <c r="B266" s="30">
        <v>30</v>
      </c>
      <c r="C266" s="31">
        <v>179</v>
      </c>
      <c r="D266" s="31">
        <v>179</v>
      </c>
      <c r="E266" s="32">
        <f t="shared" si="4"/>
        <v>100</v>
      </c>
      <c r="F266" s="33"/>
    </row>
    <row r="267" customFormat="1" ht="17.1" customHeight="1" spans="1:6">
      <c r="A267" s="29" t="s">
        <v>174</v>
      </c>
      <c r="B267" s="30">
        <f>SUM(B268:B271)</f>
        <v>0</v>
      </c>
      <c r="C267" s="31">
        <f>SUM(C268:C271)</f>
        <v>0</v>
      </c>
      <c r="D267" s="31"/>
      <c r="E267" s="32"/>
      <c r="F267" s="33"/>
    </row>
    <row r="268" customFormat="1" ht="17.1" customHeight="1" spans="1:6">
      <c r="A268" s="29" t="s">
        <v>175</v>
      </c>
      <c r="B268" s="30"/>
      <c r="C268" s="31"/>
      <c r="D268" s="31"/>
      <c r="E268" s="32"/>
      <c r="F268" s="33"/>
    </row>
    <row r="269" customFormat="1" ht="17.1" customHeight="1" spans="1:6">
      <c r="A269" s="36" t="s">
        <v>176</v>
      </c>
      <c r="B269" s="30"/>
      <c r="C269" s="31"/>
      <c r="D269" s="31"/>
      <c r="E269" s="32"/>
      <c r="F269" s="33"/>
    </row>
    <row r="270" customFormat="1" ht="17.1" customHeight="1" spans="1:6">
      <c r="A270" s="36" t="s">
        <v>177</v>
      </c>
      <c r="B270" s="30"/>
      <c r="C270" s="31"/>
      <c r="D270" s="31"/>
      <c r="E270" s="32"/>
      <c r="F270" s="33"/>
    </row>
    <row r="271" customFormat="1" ht="17.1" customHeight="1" spans="1:6">
      <c r="A271" s="36" t="s">
        <v>178</v>
      </c>
      <c r="B271" s="30"/>
      <c r="C271" s="31"/>
      <c r="D271" s="31"/>
      <c r="E271" s="32"/>
      <c r="F271" s="33"/>
    </row>
    <row r="272" customFormat="1" ht="17.1" customHeight="1" spans="1:6">
      <c r="A272" s="34" t="s">
        <v>179</v>
      </c>
      <c r="B272" s="30">
        <f>SUM(B273:B277)</f>
        <v>0</v>
      </c>
      <c r="C272" s="31">
        <f>SUM(C273:C277)</f>
        <v>0</v>
      </c>
      <c r="D272" s="31"/>
      <c r="E272" s="32"/>
      <c r="F272" s="33"/>
    </row>
    <row r="273" customFormat="1" ht="17.1" customHeight="1" spans="1:6">
      <c r="A273" s="39" t="s">
        <v>175</v>
      </c>
      <c r="B273" s="30"/>
      <c r="C273" s="31"/>
      <c r="D273" s="31"/>
      <c r="E273" s="32"/>
      <c r="F273" s="33"/>
    </row>
    <row r="274" customFormat="1" ht="17.1" customHeight="1" spans="1:6">
      <c r="A274" s="29" t="s">
        <v>180</v>
      </c>
      <c r="B274" s="47"/>
      <c r="C274" s="31"/>
      <c r="D274" s="31"/>
      <c r="E274" s="32"/>
      <c r="F274" s="33"/>
    </row>
    <row r="275" customFormat="1" ht="17.1" customHeight="1" spans="1:6">
      <c r="A275" s="29" t="s">
        <v>181</v>
      </c>
      <c r="B275" s="47"/>
      <c r="C275" s="31"/>
      <c r="D275" s="31"/>
      <c r="E275" s="32"/>
      <c r="F275" s="33"/>
    </row>
    <row r="276" customFormat="1" ht="17.1" customHeight="1" spans="1:6">
      <c r="A276" s="36" t="s">
        <v>182</v>
      </c>
      <c r="B276" s="47"/>
      <c r="C276" s="31"/>
      <c r="D276" s="31"/>
      <c r="E276" s="32"/>
      <c r="F276" s="33"/>
    </row>
    <row r="277" customFormat="1" ht="17.1" customHeight="1" spans="1:6">
      <c r="A277" s="36" t="s">
        <v>183</v>
      </c>
      <c r="B277" s="47"/>
      <c r="C277" s="31"/>
      <c r="D277" s="31"/>
      <c r="E277" s="32"/>
      <c r="F277" s="33"/>
    </row>
    <row r="278" customFormat="1" ht="17.1" customHeight="1" spans="1:6">
      <c r="A278" s="36" t="s">
        <v>184</v>
      </c>
      <c r="B278" s="47">
        <f>SUM(B279:B282)</f>
        <v>155</v>
      </c>
      <c r="C278" s="31">
        <f>SUM(C279:C282)</f>
        <v>115</v>
      </c>
      <c r="D278" s="31">
        <v>115</v>
      </c>
      <c r="E278" s="32"/>
      <c r="F278" s="33"/>
    </row>
    <row r="279" customFormat="1" ht="17.1" customHeight="1" spans="1:6">
      <c r="A279" s="36" t="s">
        <v>175</v>
      </c>
      <c r="B279" s="47"/>
      <c r="C279" s="31"/>
      <c r="D279" s="31"/>
      <c r="E279" s="32"/>
      <c r="F279" s="33"/>
    </row>
    <row r="280" customFormat="1" ht="17.1" customHeight="1" spans="1:6">
      <c r="A280" s="36" t="s">
        <v>185</v>
      </c>
      <c r="B280" s="47">
        <v>120</v>
      </c>
      <c r="C280" s="31"/>
      <c r="D280" s="31"/>
      <c r="E280" s="32"/>
      <c r="F280" s="33"/>
    </row>
    <row r="281" customFormat="1" ht="17.1" customHeight="1" spans="1:6">
      <c r="A281" s="34" t="s">
        <v>186</v>
      </c>
      <c r="B281" s="30">
        <v>35</v>
      </c>
      <c r="C281" s="31">
        <v>115</v>
      </c>
      <c r="D281" s="31">
        <v>115</v>
      </c>
      <c r="E281" s="32"/>
      <c r="F281" s="33"/>
    </row>
    <row r="282" customFormat="1" ht="17.1" customHeight="1" spans="1:6">
      <c r="A282" s="29" t="s">
        <v>187</v>
      </c>
      <c r="B282" s="47"/>
      <c r="C282" s="31"/>
      <c r="D282" s="31"/>
      <c r="E282" s="32"/>
      <c r="F282" s="33"/>
    </row>
    <row r="283" customFormat="1" ht="17.1" customHeight="1" spans="1:6">
      <c r="A283" s="29" t="s">
        <v>188</v>
      </c>
      <c r="B283" s="47">
        <f>SUM(B284:B286)</f>
        <v>0</v>
      </c>
      <c r="C283" s="31">
        <f>SUM(C284:C286)</f>
        <v>0</v>
      </c>
      <c r="D283" s="31"/>
      <c r="E283" s="32"/>
      <c r="F283" s="33"/>
    </row>
    <row r="284" customFormat="1" ht="17.1" customHeight="1" spans="1:6">
      <c r="A284" s="29" t="s">
        <v>175</v>
      </c>
      <c r="B284" s="47"/>
      <c r="C284" s="31"/>
      <c r="D284" s="31"/>
      <c r="E284" s="32"/>
      <c r="F284" s="33"/>
    </row>
    <row r="285" customFormat="1" ht="17.1" customHeight="1" spans="1:6">
      <c r="A285" s="36" t="s">
        <v>189</v>
      </c>
      <c r="B285" s="47"/>
      <c r="C285" s="31"/>
      <c r="D285" s="31"/>
      <c r="E285" s="32"/>
      <c r="F285" s="33"/>
    </row>
    <row r="286" customFormat="1" ht="17.1" customHeight="1" spans="1:6">
      <c r="A286" s="36" t="s">
        <v>190</v>
      </c>
      <c r="B286" s="47"/>
      <c r="C286" s="31"/>
      <c r="D286" s="31"/>
      <c r="E286" s="32"/>
      <c r="F286" s="33"/>
    </row>
    <row r="287" customFormat="1" ht="17.1" customHeight="1" spans="1:6">
      <c r="A287" s="36" t="s">
        <v>191</v>
      </c>
      <c r="B287" s="47">
        <f>SUM(B288:B290)</f>
        <v>0</v>
      </c>
      <c r="C287" s="31">
        <f>SUM(C288:C290)</f>
        <v>19</v>
      </c>
      <c r="D287" s="31">
        <v>19</v>
      </c>
      <c r="E287" s="32">
        <f>D287/C287*100</f>
        <v>100</v>
      </c>
      <c r="F287" s="33"/>
    </row>
    <row r="288" customFormat="1" ht="17.1" customHeight="1" spans="1:6">
      <c r="A288" s="29" t="s">
        <v>192</v>
      </c>
      <c r="B288" s="47"/>
      <c r="C288" s="31"/>
      <c r="D288" s="31"/>
      <c r="E288" s="32"/>
      <c r="F288" s="33"/>
    </row>
    <row r="289" customFormat="1" ht="17.1" customHeight="1" spans="1:6">
      <c r="A289" s="29" t="s">
        <v>193</v>
      </c>
      <c r="B289" s="47"/>
      <c r="C289" s="31"/>
      <c r="D289" s="31"/>
      <c r="E289" s="32"/>
      <c r="F289" s="33"/>
    </row>
    <row r="290" customFormat="1" ht="17.1" customHeight="1" spans="1:6">
      <c r="A290" s="29" t="s">
        <v>194</v>
      </c>
      <c r="B290" s="30"/>
      <c r="C290" s="31">
        <v>19</v>
      </c>
      <c r="D290" s="31">
        <v>19</v>
      </c>
      <c r="E290" s="32">
        <f>D290/C290*100</f>
        <v>100</v>
      </c>
      <c r="F290" s="33"/>
    </row>
    <row r="291" customFormat="1" ht="17.1" customHeight="1" spans="1:6">
      <c r="A291" s="36" t="s">
        <v>195</v>
      </c>
      <c r="B291" s="30">
        <f>SUM(B292:B297)</f>
        <v>156</v>
      </c>
      <c r="C291" s="31">
        <f>SUM(C292:C297)</f>
        <v>220</v>
      </c>
      <c r="D291" s="37">
        <v>220</v>
      </c>
      <c r="E291" s="32">
        <f>D291/C291*100</f>
        <v>100</v>
      </c>
      <c r="F291" s="33"/>
    </row>
    <row r="292" customFormat="1" ht="17.1" customHeight="1" spans="1:6">
      <c r="A292" s="36" t="s">
        <v>175</v>
      </c>
      <c r="B292" s="30">
        <v>83</v>
      </c>
      <c r="C292" s="31">
        <v>83</v>
      </c>
      <c r="D292" s="37">
        <v>83</v>
      </c>
      <c r="E292" s="32">
        <f>D292/C292*100</f>
        <v>100</v>
      </c>
      <c r="F292" s="33"/>
    </row>
    <row r="293" customFormat="1" ht="17.1" customHeight="1" spans="1:6">
      <c r="A293" s="36" t="s">
        <v>196</v>
      </c>
      <c r="B293" s="30">
        <v>60</v>
      </c>
      <c r="C293" s="31">
        <v>60</v>
      </c>
      <c r="D293" s="37">
        <v>60</v>
      </c>
      <c r="E293" s="32">
        <f>D293/C293*100</f>
        <v>100</v>
      </c>
      <c r="F293" s="33"/>
    </row>
    <row r="294" customFormat="1" ht="17.1" customHeight="1" spans="1:6">
      <c r="A294" s="34" t="s">
        <v>197</v>
      </c>
      <c r="B294" s="30"/>
      <c r="C294" s="31"/>
      <c r="D294" s="37"/>
      <c r="E294" s="32"/>
      <c r="F294" s="33"/>
    </row>
    <row r="295" customFormat="1" ht="17.1" customHeight="1" spans="1:6">
      <c r="A295" s="29" t="s">
        <v>198</v>
      </c>
      <c r="B295" s="30"/>
      <c r="C295" s="31"/>
      <c r="D295" s="31"/>
      <c r="E295" s="32"/>
      <c r="F295" s="33"/>
    </row>
    <row r="296" customFormat="1" ht="17.1" customHeight="1" spans="1:6">
      <c r="A296" s="29" t="s">
        <v>199</v>
      </c>
      <c r="B296" s="30"/>
      <c r="C296" s="31"/>
      <c r="D296" s="31"/>
      <c r="E296" s="32"/>
      <c r="F296" s="33"/>
    </row>
    <row r="297" customFormat="1" ht="17.1" customHeight="1" spans="1:6">
      <c r="A297" s="39" t="s">
        <v>200</v>
      </c>
      <c r="B297" s="30">
        <v>13</v>
      </c>
      <c r="C297" s="31">
        <v>77</v>
      </c>
      <c r="D297" s="31">
        <v>77</v>
      </c>
      <c r="E297" s="32">
        <f>D297/C297*100</f>
        <v>100</v>
      </c>
      <c r="F297" s="33"/>
    </row>
    <row r="298" customFormat="1" ht="17.1" customHeight="1" spans="1:6">
      <c r="A298" s="36" t="s">
        <v>201</v>
      </c>
      <c r="B298" s="30">
        <f>SUM(B299)</f>
        <v>0</v>
      </c>
      <c r="C298" s="31">
        <f>SUM(C299)</f>
        <v>0</v>
      </c>
      <c r="D298" s="31"/>
      <c r="E298" s="32"/>
      <c r="F298" s="33"/>
    </row>
    <row r="299" customFormat="1" ht="17.1" customHeight="1" spans="1:6">
      <c r="A299" s="36" t="s">
        <v>202</v>
      </c>
      <c r="B299" s="30"/>
      <c r="C299" s="31"/>
      <c r="D299" s="31"/>
      <c r="E299" s="32"/>
      <c r="F299" s="33"/>
    </row>
    <row r="300" customFormat="1" ht="17.1" customHeight="1" spans="1:6">
      <c r="A300" s="36" t="s">
        <v>203</v>
      </c>
      <c r="B300" s="30">
        <f>SUM(B301:B303)</f>
        <v>0</v>
      </c>
      <c r="C300" s="31">
        <f>SUM(C301:C303)</f>
        <v>188</v>
      </c>
      <c r="D300" s="37">
        <v>188</v>
      </c>
      <c r="E300" s="32">
        <f>D300/C300*100</f>
        <v>100</v>
      </c>
      <c r="F300" s="33"/>
    </row>
    <row r="301" customFormat="1" ht="17.1" customHeight="1" spans="1:6">
      <c r="A301" s="36" t="s">
        <v>204</v>
      </c>
      <c r="B301" s="30"/>
      <c r="C301" s="31">
        <v>45</v>
      </c>
      <c r="D301" s="37">
        <v>45</v>
      </c>
      <c r="E301" s="32">
        <f>D301/C301*100</f>
        <v>100</v>
      </c>
      <c r="F301" s="33"/>
    </row>
    <row r="302" customFormat="1" ht="17.1" customHeight="1" spans="1:6">
      <c r="A302" s="36" t="s">
        <v>205</v>
      </c>
      <c r="B302" s="30"/>
      <c r="C302" s="31"/>
      <c r="D302" s="37"/>
      <c r="E302" s="32"/>
      <c r="F302" s="33"/>
    </row>
    <row r="303" customFormat="1" ht="17.1" customHeight="1" spans="1:6">
      <c r="A303" s="29" t="s">
        <v>206</v>
      </c>
      <c r="B303" s="30"/>
      <c r="C303" s="31">
        <v>143</v>
      </c>
      <c r="D303" s="31">
        <v>143</v>
      </c>
      <c r="E303" s="32">
        <f>D303/C303*100</f>
        <v>100</v>
      </c>
      <c r="F303" s="33"/>
    </row>
    <row r="304" customFormat="1" ht="17.1" customHeight="1" spans="1:6">
      <c r="A304" s="39" t="s">
        <v>207</v>
      </c>
      <c r="B304" s="30">
        <f>B305+B318+B325+B335+B340+B347</f>
        <v>2926</v>
      </c>
      <c r="C304" s="31">
        <f>C305+C318+C325+C335+C340+C347</f>
        <v>8534</v>
      </c>
      <c r="D304" s="31">
        <v>8433</v>
      </c>
      <c r="E304" s="32">
        <f>D304/C304*100</f>
        <v>98.8164987110382</v>
      </c>
      <c r="F304" s="33">
        <v>104.96639283047</v>
      </c>
    </row>
    <row r="305" customFormat="1" ht="17.1" customHeight="1" spans="1:6">
      <c r="A305" s="29" t="s">
        <v>208</v>
      </c>
      <c r="B305" s="30">
        <f>SUM(B306:B317)</f>
        <v>1711</v>
      </c>
      <c r="C305" s="31">
        <f>SUM(C306:C317)</f>
        <v>4370</v>
      </c>
      <c r="D305" s="31">
        <v>4109</v>
      </c>
      <c r="E305" s="32">
        <f>D305/C305*100</f>
        <v>94.0274599542334</v>
      </c>
      <c r="F305" s="33"/>
    </row>
    <row r="306" customFormat="1" ht="17.1" customHeight="1" spans="1:6">
      <c r="A306" s="36" t="s">
        <v>11</v>
      </c>
      <c r="B306" s="30">
        <v>287</v>
      </c>
      <c r="C306" s="31">
        <v>410</v>
      </c>
      <c r="D306" s="37">
        <v>462</v>
      </c>
      <c r="E306" s="32">
        <f>D306/C306*100</f>
        <v>112.682926829268</v>
      </c>
      <c r="F306" s="33"/>
    </row>
    <row r="307" customFormat="1" ht="17.1" customHeight="1" spans="1:6">
      <c r="A307" s="36" t="s">
        <v>12</v>
      </c>
      <c r="B307" s="30"/>
      <c r="C307" s="31"/>
      <c r="D307" s="37">
        <v>22</v>
      </c>
      <c r="E307" s="32"/>
      <c r="F307" s="33"/>
    </row>
    <row r="308" customFormat="1" ht="17.1" customHeight="1" spans="1:6">
      <c r="A308" s="36" t="s">
        <v>13</v>
      </c>
      <c r="B308" s="30">
        <v>52</v>
      </c>
      <c r="C308" s="31">
        <v>52</v>
      </c>
      <c r="D308" s="37">
        <v>52</v>
      </c>
      <c r="E308" s="32">
        <f>D308/C308*100</f>
        <v>100</v>
      </c>
      <c r="F308" s="33"/>
    </row>
    <row r="309" customFormat="1" ht="17.1" customHeight="1" spans="1:6">
      <c r="A309" s="34" t="s">
        <v>209</v>
      </c>
      <c r="B309" s="30">
        <v>134</v>
      </c>
      <c r="C309" s="31">
        <v>136</v>
      </c>
      <c r="D309" s="37">
        <v>142</v>
      </c>
      <c r="E309" s="32">
        <f>D309/C309*100</f>
        <v>104.411764705882</v>
      </c>
      <c r="F309" s="33"/>
    </row>
    <row r="310" customFormat="1" ht="17.1" customHeight="1" spans="1:6">
      <c r="A310" s="29" t="s">
        <v>210</v>
      </c>
      <c r="B310" s="30"/>
      <c r="C310" s="31"/>
      <c r="D310" s="37"/>
      <c r="E310" s="32"/>
      <c r="F310" s="33"/>
    </row>
    <row r="311" customFormat="1" ht="17.1" customHeight="1" spans="1:6">
      <c r="A311" s="29" t="s">
        <v>211</v>
      </c>
      <c r="B311" s="30"/>
      <c r="C311" s="31"/>
      <c r="D311" s="37"/>
      <c r="E311" s="32"/>
      <c r="F311" s="33"/>
    </row>
    <row r="312" customFormat="1" ht="17.1" customHeight="1" spans="1:6">
      <c r="A312" s="29" t="s">
        <v>212</v>
      </c>
      <c r="B312" s="30">
        <v>82</v>
      </c>
      <c r="C312" s="31">
        <v>578</v>
      </c>
      <c r="D312" s="37">
        <v>513</v>
      </c>
      <c r="E312" s="32">
        <f t="shared" ref="E312:E318" si="5">D312/C312*100</f>
        <v>88.7543252595156</v>
      </c>
      <c r="F312" s="33"/>
    </row>
    <row r="313" customFormat="1" ht="17.1" customHeight="1" spans="1:6">
      <c r="A313" s="29" t="s">
        <v>213</v>
      </c>
      <c r="B313" s="30">
        <v>370</v>
      </c>
      <c r="C313" s="31">
        <v>455</v>
      </c>
      <c r="D313" s="37">
        <v>492</v>
      </c>
      <c r="E313" s="32">
        <f t="shared" si="5"/>
        <v>108.131868131868</v>
      </c>
      <c r="F313" s="33"/>
    </row>
    <row r="314" customFormat="1" ht="17.1" customHeight="1" spans="1:6">
      <c r="A314" s="36" t="s">
        <v>214</v>
      </c>
      <c r="B314" s="30">
        <v>129</v>
      </c>
      <c r="C314" s="31">
        <v>152</v>
      </c>
      <c r="D314" s="37">
        <v>176</v>
      </c>
      <c r="E314" s="32">
        <f t="shared" si="5"/>
        <v>115.789473684211</v>
      </c>
      <c r="F314" s="33"/>
    </row>
    <row r="315" customFormat="1" ht="17.1" customHeight="1" spans="1:6">
      <c r="A315" s="36" t="s">
        <v>215</v>
      </c>
      <c r="B315" s="30">
        <v>34</v>
      </c>
      <c r="C315" s="31">
        <v>34</v>
      </c>
      <c r="D315" s="37">
        <v>34</v>
      </c>
      <c r="E315" s="32">
        <f t="shared" si="5"/>
        <v>100</v>
      </c>
      <c r="F315" s="33"/>
    </row>
    <row r="316" customFormat="1" ht="17.1" customHeight="1" spans="1:6">
      <c r="A316" s="36" t="s">
        <v>216</v>
      </c>
      <c r="B316" s="30">
        <v>469</v>
      </c>
      <c r="C316" s="31">
        <v>841</v>
      </c>
      <c r="D316" s="37">
        <v>968</v>
      </c>
      <c r="E316" s="32">
        <f t="shared" si="5"/>
        <v>115.101070154578</v>
      </c>
      <c r="F316" s="33"/>
    </row>
    <row r="317" customFormat="1" ht="17.1" customHeight="1" spans="1:6">
      <c r="A317" s="29" t="s">
        <v>217</v>
      </c>
      <c r="B317" s="30">
        <v>154</v>
      </c>
      <c r="C317" s="31">
        <v>1712</v>
      </c>
      <c r="D317" s="37">
        <v>1248</v>
      </c>
      <c r="E317" s="32">
        <f t="shared" si="5"/>
        <v>72.8971962616822</v>
      </c>
      <c r="F317" s="33"/>
    </row>
    <row r="318" customFormat="1" ht="17.1" customHeight="1" spans="1:6">
      <c r="A318" s="29" t="s">
        <v>218</v>
      </c>
      <c r="B318" s="30">
        <f>SUM(B319:B324)</f>
        <v>51</v>
      </c>
      <c r="C318" s="31">
        <f>SUM(C319:C324)</f>
        <v>1320</v>
      </c>
      <c r="D318" s="37">
        <v>2179</v>
      </c>
      <c r="E318" s="32">
        <f t="shared" si="5"/>
        <v>165.075757575758</v>
      </c>
      <c r="F318" s="33"/>
    </row>
    <row r="319" customFormat="1" ht="17.1" customHeight="1" spans="1:6">
      <c r="A319" s="29" t="s">
        <v>11</v>
      </c>
      <c r="B319" s="30"/>
      <c r="C319" s="31"/>
      <c r="D319" s="37"/>
      <c r="E319" s="32"/>
      <c r="F319" s="33"/>
    </row>
    <row r="320" customFormat="1" ht="17.1" customHeight="1" spans="1:6">
      <c r="A320" s="36" t="s">
        <v>12</v>
      </c>
      <c r="B320" s="30"/>
      <c r="C320" s="31"/>
      <c r="D320" s="37"/>
      <c r="E320" s="32"/>
      <c r="F320" s="33"/>
    </row>
    <row r="321" customFormat="1" ht="17.1" customHeight="1" spans="1:6">
      <c r="A321" s="36" t="s">
        <v>13</v>
      </c>
      <c r="B321" s="30"/>
      <c r="C321" s="31"/>
      <c r="D321" s="37"/>
      <c r="E321" s="32"/>
      <c r="F321" s="33"/>
    </row>
    <row r="322" customFormat="1" ht="17.1" customHeight="1" spans="1:6">
      <c r="A322" s="36" t="s">
        <v>219</v>
      </c>
      <c r="B322" s="30">
        <v>29</v>
      </c>
      <c r="C322" s="31">
        <v>29</v>
      </c>
      <c r="D322" s="37">
        <v>28</v>
      </c>
      <c r="E322" s="32">
        <f t="shared" ref="E322:E327" si="6">D322/C322*100</f>
        <v>96.551724137931</v>
      </c>
      <c r="F322" s="33"/>
    </row>
    <row r="323" customFormat="1" ht="17.1" customHeight="1" spans="1:6">
      <c r="A323" s="36" t="s">
        <v>220</v>
      </c>
      <c r="B323" s="30">
        <v>22</v>
      </c>
      <c r="C323" s="31">
        <v>1288</v>
      </c>
      <c r="D323" s="37">
        <v>2148</v>
      </c>
      <c r="E323" s="32">
        <f t="shared" si="6"/>
        <v>166.770186335404</v>
      </c>
      <c r="F323" s="33"/>
    </row>
    <row r="324" customFormat="1" ht="17.1" customHeight="1" spans="1:6">
      <c r="A324" s="34" t="s">
        <v>221</v>
      </c>
      <c r="B324" s="30"/>
      <c r="C324" s="31">
        <v>3</v>
      </c>
      <c r="D324" s="37">
        <v>3</v>
      </c>
      <c r="E324" s="32">
        <f t="shared" si="6"/>
        <v>100</v>
      </c>
      <c r="F324" s="33"/>
    </row>
    <row r="325" customFormat="1" ht="17.1" customHeight="1" spans="1:6">
      <c r="A325" s="29" t="s">
        <v>222</v>
      </c>
      <c r="B325" s="30">
        <f>SUM(B326:B334)</f>
        <v>232</v>
      </c>
      <c r="C325" s="31">
        <f>SUM(C326:C334)</f>
        <v>965</v>
      </c>
      <c r="D325" s="37">
        <v>437</v>
      </c>
      <c r="E325" s="32">
        <f t="shared" si="6"/>
        <v>45.2849740932642</v>
      </c>
      <c r="F325" s="33"/>
    </row>
    <row r="326" customFormat="1" ht="17.1" customHeight="1" spans="1:6">
      <c r="A326" s="29" t="s">
        <v>11</v>
      </c>
      <c r="B326" s="30">
        <v>104</v>
      </c>
      <c r="C326" s="31">
        <v>91</v>
      </c>
      <c r="D326" s="37">
        <v>140</v>
      </c>
      <c r="E326" s="32">
        <f t="shared" si="6"/>
        <v>153.846153846154</v>
      </c>
      <c r="F326" s="33"/>
    </row>
    <row r="327" customFormat="1" ht="17.1" customHeight="1" spans="1:6">
      <c r="A327" s="39" t="s">
        <v>12</v>
      </c>
      <c r="B327" s="30">
        <v>43</v>
      </c>
      <c r="C327" s="31">
        <v>43</v>
      </c>
      <c r="D327" s="37">
        <v>43</v>
      </c>
      <c r="E327" s="32">
        <f t="shared" si="6"/>
        <v>100</v>
      </c>
      <c r="F327" s="33"/>
    </row>
    <row r="328" customFormat="1" ht="17.1" customHeight="1" spans="1:6">
      <c r="A328" s="42" t="s">
        <v>13</v>
      </c>
      <c r="B328" s="30"/>
      <c r="C328" s="31"/>
      <c r="D328" s="37"/>
      <c r="E328" s="32"/>
      <c r="F328" s="33"/>
    </row>
    <row r="329" customFormat="1" ht="17.1" customHeight="1" spans="1:6">
      <c r="A329" s="36" t="s">
        <v>223</v>
      </c>
      <c r="B329" s="30"/>
      <c r="C329" s="31"/>
      <c r="D329" s="37"/>
      <c r="E329" s="32"/>
      <c r="F329" s="33"/>
    </row>
    <row r="330" customFormat="1" ht="17.1" customHeight="1" spans="1:6">
      <c r="A330" s="36" t="s">
        <v>224</v>
      </c>
      <c r="B330" s="30"/>
      <c r="C330" s="31"/>
      <c r="D330" s="37"/>
      <c r="E330" s="32"/>
      <c r="F330" s="33"/>
    </row>
    <row r="331" customFormat="1" ht="17.1" customHeight="1" spans="1:6">
      <c r="A331" s="29" t="s">
        <v>225</v>
      </c>
      <c r="B331" s="30">
        <v>20</v>
      </c>
      <c r="C331" s="31">
        <v>20</v>
      </c>
      <c r="D331" s="37">
        <v>20</v>
      </c>
      <c r="E331" s="32">
        <f>D331/C331*100</f>
        <v>100</v>
      </c>
      <c r="F331" s="33"/>
    </row>
    <row r="332" customFormat="1" ht="17.1" customHeight="1" spans="1:6">
      <c r="A332" s="29" t="s">
        <v>226</v>
      </c>
      <c r="B332" s="30">
        <v>45</v>
      </c>
      <c r="C332" s="31">
        <v>186</v>
      </c>
      <c r="D332" s="37">
        <v>185</v>
      </c>
      <c r="E332" s="32">
        <f>D332/C332*100</f>
        <v>99.4623655913979</v>
      </c>
      <c r="F332" s="33"/>
    </row>
    <row r="333" customFormat="1" ht="17.1" customHeight="1" spans="1:6">
      <c r="A333" s="29" t="s">
        <v>227</v>
      </c>
      <c r="B333" s="30"/>
      <c r="C333" s="31"/>
      <c r="D333" s="37"/>
      <c r="E333" s="32"/>
      <c r="F333" s="33"/>
    </row>
    <row r="334" customFormat="1" ht="17.1" customHeight="1" spans="1:6">
      <c r="A334" s="36" t="s">
        <v>228</v>
      </c>
      <c r="B334" s="30">
        <v>20</v>
      </c>
      <c r="C334" s="31">
        <v>625</v>
      </c>
      <c r="D334" s="31">
        <v>49</v>
      </c>
      <c r="E334" s="32">
        <f>D334/C334*100</f>
        <v>7.84</v>
      </c>
      <c r="F334" s="33"/>
    </row>
    <row r="335" customFormat="1" ht="17.1" customHeight="1" spans="1:6">
      <c r="A335" s="29" t="s">
        <v>229</v>
      </c>
      <c r="B335" s="30"/>
      <c r="C335" s="31"/>
      <c r="D335" s="31"/>
      <c r="E335" s="32"/>
      <c r="F335" s="33"/>
    </row>
    <row r="336" customFormat="1" ht="17.1" customHeight="1" spans="1:6">
      <c r="A336" s="36" t="s">
        <v>230</v>
      </c>
      <c r="B336" s="30"/>
      <c r="C336" s="31"/>
      <c r="D336" s="31"/>
      <c r="E336" s="32"/>
      <c r="F336" s="33"/>
    </row>
    <row r="337" customFormat="1" ht="17.1" customHeight="1" spans="1:6">
      <c r="A337" s="29" t="s">
        <v>231</v>
      </c>
      <c r="B337" s="30"/>
      <c r="C337" s="31"/>
      <c r="D337" s="31"/>
      <c r="E337" s="32"/>
      <c r="F337" s="33"/>
    </row>
    <row r="338" s="2" customFormat="1" ht="17.1" customHeight="1" spans="1:6">
      <c r="A338" s="29" t="s">
        <v>232</v>
      </c>
      <c r="B338" s="40"/>
      <c r="C338" s="31">
        <v>12</v>
      </c>
      <c r="D338" s="31"/>
      <c r="E338" s="48">
        <f>D338/C338*100</f>
        <v>0</v>
      </c>
      <c r="F338" s="33"/>
    </row>
    <row r="339" customFormat="1" ht="17.1" customHeight="1" spans="1:6">
      <c r="A339" s="29" t="s">
        <v>233</v>
      </c>
      <c r="B339" s="30"/>
      <c r="C339" s="31"/>
      <c r="D339" s="31"/>
      <c r="E339" s="32"/>
      <c r="F339" s="33"/>
    </row>
    <row r="340" customFormat="1" ht="17.1" customHeight="1" spans="1:6">
      <c r="A340" s="29" t="s">
        <v>234</v>
      </c>
      <c r="B340" s="30">
        <f>SUM(B341:B346)</f>
        <v>758</v>
      </c>
      <c r="C340" s="31">
        <f>SUM(C341:C346)</f>
        <v>1168</v>
      </c>
      <c r="D340" s="37">
        <v>1395</v>
      </c>
      <c r="E340" s="32">
        <f t="shared" ref="E339:E402" si="7">D340/C340*100</f>
        <v>119.434931506849</v>
      </c>
      <c r="F340" s="33"/>
    </row>
    <row r="341" customFormat="1" ht="17.1" customHeight="1" spans="1:6">
      <c r="A341" s="34" t="s">
        <v>11</v>
      </c>
      <c r="B341" s="30"/>
      <c r="C341" s="31"/>
      <c r="D341" s="37"/>
      <c r="E341" s="32"/>
      <c r="F341" s="33"/>
    </row>
    <row r="342" customFormat="1" ht="17.1" customHeight="1" spans="1:6">
      <c r="A342" s="36" t="s">
        <v>12</v>
      </c>
      <c r="B342" s="30"/>
      <c r="C342" s="31"/>
      <c r="D342" s="37"/>
      <c r="E342" s="32"/>
      <c r="F342" s="33"/>
    </row>
    <row r="343" customFormat="1" ht="17.1" customHeight="1" spans="1:6">
      <c r="A343" s="29" t="s">
        <v>13</v>
      </c>
      <c r="B343" s="30"/>
      <c r="C343" s="31"/>
      <c r="D343" s="31"/>
      <c r="E343" s="32"/>
      <c r="F343" s="33"/>
    </row>
    <row r="344" customFormat="1" ht="17.1" customHeight="1" spans="1:6">
      <c r="A344" s="29" t="s">
        <v>235</v>
      </c>
      <c r="B344" s="30"/>
      <c r="C344" s="31"/>
      <c r="D344" s="31"/>
      <c r="E344" s="32"/>
      <c r="F344" s="33"/>
    </row>
    <row r="345" customFormat="1" ht="17.1" customHeight="1" spans="1:6">
      <c r="A345" s="29" t="s">
        <v>236</v>
      </c>
      <c r="B345" s="30">
        <v>753</v>
      </c>
      <c r="C345" s="31">
        <v>911</v>
      </c>
      <c r="D345" s="37">
        <v>1059</v>
      </c>
      <c r="E345" s="32">
        <f t="shared" si="7"/>
        <v>116.245883644347</v>
      </c>
      <c r="F345" s="33"/>
    </row>
    <row r="346" customFormat="1" ht="17.1" customHeight="1" spans="1:6">
      <c r="A346" s="42" t="s">
        <v>237</v>
      </c>
      <c r="B346" s="30">
        <v>5</v>
      </c>
      <c r="C346" s="31">
        <v>257</v>
      </c>
      <c r="D346" s="37">
        <v>336</v>
      </c>
      <c r="E346" s="32">
        <f t="shared" si="7"/>
        <v>130.739299610895</v>
      </c>
      <c r="F346" s="33"/>
    </row>
    <row r="347" customFormat="1" ht="17.1" customHeight="1" spans="1:6">
      <c r="A347" s="29" t="s">
        <v>238</v>
      </c>
      <c r="B347" s="30">
        <f>SUM(B348:B350)</f>
        <v>174</v>
      </c>
      <c r="C347" s="31">
        <f>SUM(C348:C350)</f>
        <v>711</v>
      </c>
      <c r="D347" s="37">
        <v>313</v>
      </c>
      <c r="E347" s="32">
        <f t="shared" si="7"/>
        <v>44.0225035161744</v>
      </c>
      <c r="F347" s="33"/>
    </row>
    <row r="348" customFormat="1" ht="17.1" customHeight="1" spans="1:6">
      <c r="A348" s="29" t="s">
        <v>239</v>
      </c>
      <c r="B348" s="30">
        <v>118</v>
      </c>
      <c r="C348" s="31">
        <v>9</v>
      </c>
      <c r="D348" s="37">
        <v>9</v>
      </c>
      <c r="E348" s="32">
        <f t="shared" si="7"/>
        <v>100</v>
      </c>
      <c r="F348" s="33"/>
    </row>
    <row r="349" customFormat="1" ht="17.1" customHeight="1" spans="1:6">
      <c r="A349" s="29" t="s">
        <v>240</v>
      </c>
      <c r="B349" s="30">
        <v>0</v>
      </c>
      <c r="C349" s="31"/>
      <c r="D349" s="37"/>
      <c r="E349" s="32"/>
      <c r="F349" s="33"/>
    </row>
    <row r="350" customFormat="1" ht="17.1" customHeight="1" spans="1:6">
      <c r="A350" s="36" t="s">
        <v>241</v>
      </c>
      <c r="B350" s="30">
        <v>56</v>
      </c>
      <c r="C350" s="31">
        <v>702</v>
      </c>
      <c r="D350" s="37">
        <v>304</v>
      </c>
      <c r="E350" s="32">
        <f t="shared" si="7"/>
        <v>43.3048433048433</v>
      </c>
      <c r="F350" s="33"/>
    </row>
    <row r="351" customFormat="1" ht="17.1" customHeight="1" spans="1:6">
      <c r="A351" s="36" t="s">
        <v>242</v>
      </c>
      <c r="B351" s="30">
        <f>B352+B366+B373+B381+B383+B385+B391+B398+B405+B413+B416+B419+B422+B425+B428+B431+B433+B440+B443</f>
        <v>81048</v>
      </c>
      <c r="C351" s="31">
        <f>C352+C366+C373+C381+C383+C385+C391+C398+C405+C413+C416+C419+C422+C425+C428+C431+C433+C440+C443</f>
        <v>136141</v>
      </c>
      <c r="D351" s="31">
        <f>D352+D366+D373+D381+D383+D385+D391+D398+D405+D413+D416+D419+D422+D425+D428+D431+D433+D440+D443</f>
        <v>138818</v>
      </c>
      <c r="E351" s="32">
        <f t="shared" si="7"/>
        <v>101.966343717176</v>
      </c>
      <c r="F351" s="33">
        <v>107.949764765349</v>
      </c>
    </row>
    <row r="352" customFormat="1" ht="17.1" customHeight="1" spans="1:6">
      <c r="A352" s="36" t="s">
        <v>243</v>
      </c>
      <c r="B352" s="30">
        <f>SUM(B353:B365)</f>
        <v>2438</v>
      </c>
      <c r="C352" s="31">
        <f>SUM(C353:C365)</f>
        <v>2624</v>
      </c>
      <c r="D352" s="37">
        <v>2175</v>
      </c>
      <c r="E352" s="32">
        <f t="shared" si="7"/>
        <v>82.8887195121951</v>
      </c>
      <c r="F352" s="33"/>
    </row>
    <row r="353" customFormat="1" ht="17.1" customHeight="1" spans="1:6">
      <c r="A353" s="29" t="s">
        <v>11</v>
      </c>
      <c r="B353" s="30">
        <v>308</v>
      </c>
      <c r="C353" s="31">
        <v>974</v>
      </c>
      <c r="D353" s="37">
        <v>467</v>
      </c>
      <c r="E353" s="32">
        <f t="shared" si="7"/>
        <v>47.9466119096509</v>
      </c>
      <c r="F353" s="33"/>
    </row>
    <row r="354" customFormat="1" ht="17.1" customHeight="1" spans="1:6">
      <c r="A354" s="29" t="s">
        <v>12</v>
      </c>
      <c r="B354" s="30"/>
      <c r="C354" s="31"/>
      <c r="D354" s="37"/>
      <c r="E354" s="32"/>
      <c r="F354" s="33"/>
    </row>
    <row r="355" customFormat="1" ht="17.1" customHeight="1" spans="1:6">
      <c r="A355" s="29" t="s">
        <v>13</v>
      </c>
      <c r="B355" s="30">
        <v>16</v>
      </c>
      <c r="C355" s="31">
        <v>16</v>
      </c>
      <c r="D355" s="37">
        <v>16</v>
      </c>
      <c r="E355" s="32">
        <f t="shared" si="7"/>
        <v>100</v>
      </c>
      <c r="F355" s="33"/>
    </row>
    <row r="356" customFormat="1" ht="17.1" customHeight="1" spans="1:6">
      <c r="A356" s="29" t="s">
        <v>244</v>
      </c>
      <c r="B356" s="30">
        <v>14</v>
      </c>
      <c r="C356" s="31">
        <v>14</v>
      </c>
      <c r="D356" s="37">
        <v>14</v>
      </c>
      <c r="E356" s="32">
        <f t="shared" si="7"/>
        <v>100</v>
      </c>
      <c r="F356" s="33"/>
    </row>
    <row r="357" customFormat="1" ht="17.1" customHeight="1" spans="1:6">
      <c r="A357" s="29" t="s">
        <v>245</v>
      </c>
      <c r="B357" s="30">
        <v>72</v>
      </c>
      <c r="C357" s="31">
        <v>82</v>
      </c>
      <c r="D357" s="37">
        <v>111</v>
      </c>
      <c r="E357" s="32">
        <f t="shared" si="7"/>
        <v>135.365853658537</v>
      </c>
      <c r="F357" s="33"/>
    </row>
    <row r="358" customFormat="1" ht="17.1" customHeight="1" spans="1:6">
      <c r="A358" s="36" t="s">
        <v>246</v>
      </c>
      <c r="B358" s="30">
        <v>199</v>
      </c>
      <c r="C358" s="31">
        <v>198</v>
      </c>
      <c r="D358" s="37">
        <v>198</v>
      </c>
      <c r="E358" s="32">
        <f t="shared" si="7"/>
        <v>100</v>
      </c>
      <c r="F358" s="33"/>
    </row>
    <row r="359" customFormat="1" ht="17.1" customHeight="1" spans="1:6">
      <c r="A359" s="36" t="s">
        <v>45</v>
      </c>
      <c r="B359" s="30">
        <v>60</v>
      </c>
      <c r="C359" s="31"/>
      <c r="D359" s="37"/>
      <c r="E359" s="32"/>
      <c r="F359" s="33"/>
    </row>
    <row r="360" customFormat="1" ht="17.1" customHeight="1" spans="1:6">
      <c r="A360" s="34" t="s">
        <v>247</v>
      </c>
      <c r="B360" s="30">
        <v>1356</v>
      </c>
      <c r="C360" s="31">
        <v>747</v>
      </c>
      <c r="D360" s="37">
        <v>880</v>
      </c>
      <c r="E360" s="32">
        <f t="shared" si="7"/>
        <v>117.804551539491</v>
      </c>
      <c r="F360" s="33"/>
    </row>
    <row r="361" customFormat="1" ht="17.1" customHeight="1" spans="1:6">
      <c r="A361" s="29" t="s">
        <v>248</v>
      </c>
      <c r="B361" s="30"/>
      <c r="C361" s="31"/>
      <c r="D361" s="37"/>
      <c r="E361" s="32"/>
      <c r="F361" s="33"/>
    </row>
    <row r="362" customFormat="1" ht="17.1" customHeight="1" spans="1:6">
      <c r="A362" s="29" t="s">
        <v>249</v>
      </c>
      <c r="B362" s="30">
        <v>25</v>
      </c>
      <c r="C362" s="31">
        <v>25</v>
      </c>
      <c r="D362" s="37">
        <v>25</v>
      </c>
      <c r="E362" s="32">
        <f t="shared" si="7"/>
        <v>100</v>
      </c>
      <c r="F362" s="33"/>
    </row>
    <row r="363" customFormat="1" ht="17.1" customHeight="1" spans="1:6">
      <c r="A363" s="29" t="s">
        <v>250</v>
      </c>
      <c r="B363" s="30"/>
      <c r="C363" s="31"/>
      <c r="D363" s="37"/>
      <c r="E363" s="32"/>
      <c r="F363" s="33"/>
    </row>
    <row r="364" customFormat="1" ht="17.1" customHeight="1" spans="1:6">
      <c r="A364" s="36" t="s">
        <v>18</v>
      </c>
      <c r="B364" s="30"/>
      <c r="C364" s="31"/>
      <c r="D364" s="31"/>
      <c r="E364" s="32"/>
      <c r="F364" s="33"/>
    </row>
    <row r="365" customFormat="1" ht="17.1" customHeight="1" spans="1:6">
      <c r="A365" s="36" t="s">
        <v>251</v>
      </c>
      <c r="B365" s="30">
        <v>388</v>
      </c>
      <c r="C365" s="31">
        <v>568</v>
      </c>
      <c r="D365" s="37">
        <v>464</v>
      </c>
      <c r="E365" s="32">
        <f t="shared" si="7"/>
        <v>81.6901408450704</v>
      </c>
      <c r="F365" s="33"/>
    </row>
    <row r="366" customFormat="1" ht="17.1" customHeight="1" spans="1:6">
      <c r="A366" s="36" t="s">
        <v>252</v>
      </c>
      <c r="B366" s="30">
        <f>SUM(B367:B372)</f>
        <v>1353</v>
      </c>
      <c r="C366" s="31">
        <f>SUM(C367:C372)</f>
        <v>1994</v>
      </c>
      <c r="D366" s="37">
        <v>2272</v>
      </c>
      <c r="E366" s="32">
        <f t="shared" si="7"/>
        <v>113.941825476429</v>
      </c>
      <c r="F366" s="33"/>
    </row>
    <row r="367" customFormat="1" ht="17.1" customHeight="1" spans="1:6">
      <c r="A367" s="29" t="s">
        <v>11</v>
      </c>
      <c r="B367" s="30">
        <v>308</v>
      </c>
      <c r="C367" s="31">
        <v>494</v>
      </c>
      <c r="D367" s="37">
        <v>705</v>
      </c>
      <c r="E367" s="32">
        <f t="shared" si="7"/>
        <v>142.712550607287</v>
      </c>
      <c r="F367" s="33"/>
    </row>
    <row r="368" customFormat="1" ht="17.1" customHeight="1" spans="1:6">
      <c r="A368" s="29" t="s">
        <v>12</v>
      </c>
      <c r="B368" s="30"/>
      <c r="C368" s="31"/>
      <c r="D368" s="37"/>
      <c r="E368" s="32"/>
      <c r="F368" s="33"/>
    </row>
    <row r="369" customFormat="1" ht="17.1" customHeight="1" spans="1:6">
      <c r="A369" s="29" t="s">
        <v>13</v>
      </c>
      <c r="B369" s="30"/>
      <c r="C369" s="31">
        <v>77</v>
      </c>
      <c r="D369" s="37">
        <v>77</v>
      </c>
      <c r="E369" s="32">
        <f t="shared" si="7"/>
        <v>100</v>
      </c>
      <c r="F369" s="33"/>
    </row>
    <row r="370" customFormat="1" ht="17.1" customHeight="1" spans="1:6">
      <c r="A370" s="36" t="s">
        <v>253</v>
      </c>
      <c r="B370" s="30"/>
      <c r="C370" s="31"/>
      <c r="D370" s="37"/>
      <c r="E370" s="32"/>
      <c r="F370" s="33"/>
    </row>
    <row r="371" customFormat="1" ht="17.1" customHeight="1" spans="1:6">
      <c r="A371" s="36" t="s">
        <v>254</v>
      </c>
      <c r="B371" s="30">
        <v>4</v>
      </c>
      <c r="C371" s="31"/>
      <c r="D371" s="37">
        <v>4</v>
      </c>
      <c r="E371" s="32"/>
      <c r="F371" s="33"/>
    </row>
    <row r="372" customFormat="1" ht="17.1" customHeight="1" spans="1:6">
      <c r="A372" s="36" t="s">
        <v>255</v>
      </c>
      <c r="B372" s="30">
        <v>1041</v>
      </c>
      <c r="C372" s="31">
        <v>1423</v>
      </c>
      <c r="D372" s="37">
        <v>1486</v>
      </c>
      <c r="E372" s="32">
        <f t="shared" si="7"/>
        <v>104.427266338721</v>
      </c>
      <c r="F372" s="33"/>
    </row>
    <row r="373" customFormat="1" ht="17.1" customHeight="1" spans="1:6">
      <c r="A373" s="34" t="s">
        <v>256</v>
      </c>
      <c r="B373" s="30">
        <f>SUM(B374:B380)</f>
        <v>30063</v>
      </c>
      <c r="C373" s="31">
        <f>SUM(C374:C380)</f>
        <v>36228</v>
      </c>
      <c r="D373" s="37">
        <v>41729</v>
      </c>
      <c r="E373" s="32">
        <f t="shared" si="7"/>
        <v>115.184387766369</v>
      </c>
      <c r="F373" s="33"/>
    </row>
    <row r="374" customFormat="1" ht="17.1" customHeight="1" spans="1:6">
      <c r="A374" s="29" t="s">
        <v>257</v>
      </c>
      <c r="B374" s="30">
        <v>2344</v>
      </c>
      <c r="C374" s="31">
        <v>448</v>
      </c>
      <c r="D374" s="37">
        <v>484</v>
      </c>
      <c r="E374" s="32">
        <f t="shared" si="7"/>
        <v>108.035714285714</v>
      </c>
      <c r="F374" s="33"/>
    </row>
    <row r="375" customFormat="1" ht="17.1" customHeight="1" spans="1:6">
      <c r="A375" s="29" t="s">
        <v>258</v>
      </c>
      <c r="B375" s="30">
        <v>3298</v>
      </c>
      <c r="C375" s="31">
        <v>311</v>
      </c>
      <c r="D375" s="37">
        <v>364</v>
      </c>
      <c r="E375" s="32">
        <f t="shared" si="7"/>
        <v>117.041800643087</v>
      </c>
      <c r="F375" s="33"/>
    </row>
    <row r="376" customFormat="1" ht="17.1" customHeight="1" spans="1:6">
      <c r="A376" s="29" t="s">
        <v>259</v>
      </c>
      <c r="B376" s="30"/>
      <c r="C376" s="31"/>
      <c r="D376" s="37"/>
      <c r="E376" s="32"/>
      <c r="F376" s="33"/>
    </row>
    <row r="377" customFormat="1" ht="17.1" customHeight="1" spans="1:6">
      <c r="A377" s="36" t="s">
        <v>260</v>
      </c>
      <c r="B377" s="30">
        <v>23475</v>
      </c>
      <c r="C377" s="31">
        <v>22548</v>
      </c>
      <c r="D377" s="37">
        <v>22182</v>
      </c>
      <c r="E377" s="32">
        <f t="shared" si="7"/>
        <v>98.3767961681746</v>
      </c>
      <c r="F377" s="33"/>
    </row>
    <row r="378" customFormat="1" ht="17.1" customHeight="1" spans="1:6">
      <c r="A378" s="36" t="s">
        <v>261</v>
      </c>
      <c r="B378" s="30">
        <v>634</v>
      </c>
      <c r="C378" s="31">
        <v>2442</v>
      </c>
      <c r="D378" s="37">
        <v>2862</v>
      </c>
      <c r="E378" s="32">
        <f t="shared" si="7"/>
        <v>117.199017199017</v>
      </c>
      <c r="F378" s="33"/>
    </row>
    <row r="379" customFormat="1" ht="17.1" customHeight="1" spans="1:6">
      <c r="A379" s="36" t="s">
        <v>262</v>
      </c>
      <c r="B379" s="30"/>
      <c r="C379" s="31"/>
      <c r="D379" s="37"/>
      <c r="E379" s="32"/>
      <c r="F379" s="33"/>
    </row>
    <row r="380" customFormat="1" ht="17.1" customHeight="1" spans="1:6">
      <c r="A380" s="29" t="s">
        <v>263</v>
      </c>
      <c r="B380" s="30">
        <v>312</v>
      </c>
      <c r="C380" s="31">
        <v>10479</v>
      </c>
      <c r="D380" s="37">
        <v>15837</v>
      </c>
      <c r="E380" s="32">
        <f t="shared" si="7"/>
        <v>151.130833094761</v>
      </c>
      <c r="F380" s="33"/>
    </row>
    <row r="381" customFormat="1" ht="17.1" customHeight="1" spans="1:6">
      <c r="A381" s="29" t="s">
        <v>264</v>
      </c>
      <c r="B381" s="30">
        <f>SUM(B382)</f>
        <v>0</v>
      </c>
      <c r="C381" s="31">
        <f>SUM(C382)</f>
        <v>115</v>
      </c>
      <c r="D381" s="37">
        <v>115</v>
      </c>
      <c r="E381" s="32">
        <f t="shared" si="7"/>
        <v>100</v>
      </c>
      <c r="F381" s="33"/>
    </row>
    <row r="382" customFormat="1" ht="17.1" customHeight="1" spans="1:6">
      <c r="A382" s="29" t="s">
        <v>265</v>
      </c>
      <c r="B382" s="30"/>
      <c r="C382" s="31">
        <v>115</v>
      </c>
      <c r="D382" s="37">
        <v>115</v>
      </c>
      <c r="E382" s="32">
        <f t="shared" si="7"/>
        <v>100</v>
      </c>
      <c r="F382" s="33"/>
    </row>
    <row r="383" customFormat="1" ht="17.1" customHeight="1" spans="1:6">
      <c r="A383" s="29" t="s">
        <v>266</v>
      </c>
      <c r="B383" s="30">
        <f>SUM(B384)</f>
        <v>5029</v>
      </c>
      <c r="C383" s="31">
        <f>SUM(C384)</f>
        <v>4272</v>
      </c>
      <c r="D383" s="37">
        <v>4563</v>
      </c>
      <c r="E383" s="32">
        <f t="shared" si="7"/>
        <v>106.811797752809</v>
      </c>
      <c r="F383" s="33"/>
    </row>
    <row r="384" customFormat="1" ht="17.1" customHeight="1" spans="1:6">
      <c r="A384" s="29" t="s">
        <v>267</v>
      </c>
      <c r="B384" s="30">
        <v>5029</v>
      </c>
      <c r="C384" s="31">
        <v>4272</v>
      </c>
      <c r="D384" s="37">
        <v>4563</v>
      </c>
      <c r="E384" s="32">
        <f t="shared" si="7"/>
        <v>106.811797752809</v>
      </c>
      <c r="F384" s="33"/>
    </row>
    <row r="385" customFormat="1" ht="17.1" customHeight="1" spans="1:6">
      <c r="A385" s="36" t="s">
        <v>268</v>
      </c>
      <c r="B385" s="30">
        <f>SUM(B386:B390)</f>
        <v>7208</v>
      </c>
      <c r="C385" s="31">
        <f>SUM(C386:C390)</f>
        <v>11196</v>
      </c>
      <c r="D385" s="37">
        <v>11763</v>
      </c>
      <c r="E385" s="32">
        <f t="shared" si="7"/>
        <v>105.064308681672</v>
      </c>
      <c r="F385" s="33"/>
    </row>
    <row r="386" customFormat="1" ht="17.1" customHeight="1" spans="1:6">
      <c r="A386" s="36" t="s">
        <v>269</v>
      </c>
      <c r="B386" s="30">
        <v>60</v>
      </c>
      <c r="C386" s="31">
        <v>624</v>
      </c>
      <c r="D386" s="37">
        <v>896</v>
      </c>
      <c r="E386" s="32">
        <f t="shared" si="7"/>
        <v>143.589743589744</v>
      </c>
      <c r="F386" s="33"/>
    </row>
    <row r="387" customFormat="1" ht="17.1" customHeight="1" spans="1:6">
      <c r="A387" s="36" t="s">
        <v>270</v>
      </c>
      <c r="B387" s="30"/>
      <c r="C387" s="31"/>
      <c r="D387" s="37">
        <v>3</v>
      </c>
      <c r="E387" s="32"/>
      <c r="F387" s="33"/>
    </row>
    <row r="388" customFormat="1" ht="17.1" customHeight="1" spans="1:6">
      <c r="A388" s="34" t="s">
        <v>271</v>
      </c>
      <c r="B388" s="30">
        <v>55</v>
      </c>
      <c r="C388" s="31">
        <v>1075</v>
      </c>
      <c r="D388" s="37">
        <v>1075</v>
      </c>
      <c r="E388" s="32">
        <f t="shared" si="7"/>
        <v>100</v>
      </c>
      <c r="F388" s="33"/>
    </row>
    <row r="389" customFormat="1" ht="17.1" customHeight="1" spans="1:6">
      <c r="A389" s="29" t="s">
        <v>272</v>
      </c>
      <c r="B389" s="30"/>
      <c r="C389" s="31">
        <v>1075</v>
      </c>
      <c r="D389" s="49">
        <v>1367</v>
      </c>
      <c r="E389" s="32">
        <f t="shared" si="7"/>
        <v>127.162790697674</v>
      </c>
      <c r="F389" s="33"/>
    </row>
    <row r="390" customFormat="1" ht="17.1" customHeight="1" spans="1:6">
      <c r="A390" s="29" t="s">
        <v>273</v>
      </c>
      <c r="B390" s="30">
        <v>7093</v>
      </c>
      <c r="C390" s="31">
        <v>8422</v>
      </c>
      <c r="D390" s="37">
        <v>8422</v>
      </c>
      <c r="E390" s="32">
        <f t="shared" si="7"/>
        <v>100</v>
      </c>
      <c r="F390" s="33"/>
    </row>
    <row r="391" customFormat="1" ht="17.1" customHeight="1" spans="1:6">
      <c r="A391" s="29" t="s">
        <v>274</v>
      </c>
      <c r="B391" s="30">
        <f>SUM(B392:B397)</f>
        <v>936</v>
      </c>
      <c r="C391" s="31">
        <f>SUM(C392:C397)</f>
        <v>1471</v>
      </c>
      <c r="D391" s="37">
        <v>1562</v>
      </c>
      <c r="E391" s="32">
        <f t="shared" si="7"/>
        <v>106.186267845003</v>
      </c>
      <c r="F391" s="33"/>
    </row>
    <row r="392" customFormat="1" ht="17.1" customHeight="1" spans="1:6">
      <c r="A392" s="34" t="s">
        <v>275</v>
      </c>
      <c r="B392" s="30">
        <v>177</v>
      </c>
      <c r="C392" s="31">
        <v>602</v>
      </c>
      <c r="D392" s="49">
        <v>602</v>
      </c>
      <c r="E392" s="32">
        <f t="shared" si="7"/>
        <v>100</v>
      </c>
      <c r="F392" s="33"/>
    </row>
    <row r="393" customFormat="1" ht="17.1" customHeight="1" spans="1:6">
      <c r="A393" s="36" t="s">
        <v>276</v>
      </c>
      <c r="B393" s="30">
        <v>103</v>
      </c>
      <c r="C393" s="31"/>
      <c r="D393" s="37"/>
      <c r="E393" s="32"/>
      <c r="F393" s="33"/>
    </row>
    <row r="394" customFormat="1" ht="17.1" customHeight="1" spans="1:6">
      <c r="A394" s="29" t="s">
        <v>277</v>
      </c>
      <c r="B394" s="30"/>
      <c r="C394" s="31"/>
      <c r="D394" s="37"/>
      <c r="E394" s="32"/>
      <c r="F394" s="33"/>
    </row>
    <row r="395" customFormat="1" ht="17.1" customHeight="1" spans="1:6">
      <c r="A395" s="29" t="s">
        <v>278</v>
      </c>
      <c r="B395" s="30">
        <v>42</v>
      </c>
      <c r="C395" s="31"/>
      <c r="D395" s="31"/>
      <c r="E395" s="32"/>
      <c r="F395" s="33"/>
    </row>
    <row r="396" customFormat="1" ht="17.1" customHeight="1" spans="1:6">
      <c r="A396" s="29" t="s">
        <v>279</v>
      </c>
      <c r="B396" s="30">
        <v>0</v>
      </c>
      <c r="C396" s="31">
        <v>239</v>
      </c>
      <c r="D396" s="37">
        <v>239</v>
      </c>
      <c r="E396" s="32">
        <f t="shared" si="7"/>
        <v>100</v>
      </c>
      <c r="F396" s="33"/>
    </row>
    <row r="397" customFormat="1" ht="17.1" customHeight="1" spans="1:6">
      <c r="A397" s="36" t="s">
        <v>280</v>
      </c>
      <c r="B397" s="30">
        <v>614</v>
      </c>
      <c r="C397" s="31">
        <v>630</v>
      </c>
      <c r="D397" s="37">
        <v>721</v>
      </c>
      <c r="E397" s="32">
        <f t="shared" si="7"/>
        <v>114.444444444444</v>
      </c>
      <c r="F397" s="33"/>
    </row>
    <row r="398" customFormat="1" ht="17.1" customHeight="1" spans="1:6">
      <c r="A398" s="29" t="s">
        <v>281</v>
      </c>
      <c r="B398" s="30">
        <f>SUM(B399:B404)</f>
        <v>392</v>
      </c>
      <c r="C398" s="31">
        <f>SUM(C399:C404)</f>
        <v>5446</v>
      </c>
      <c r="D398" s="37">
        <v>5006</v>
      </c>
      <c r="E398" s="32">
        <f t="shared" si="7"/>
        <v>91.920675725303</v>
      </c>
      <c r="F398" s="33"/>
    </row>
    <row r="399" customFormat="1" ht="17.1" customHeight="1" spans="1:6">
      <c r="A399" s="29" t="s">
        <v>282</v>
      </c>
      <c r="B399" s="30"/>
      <c r="C399" s="31">
        <v>940</v>
      </c>
      <c r="D399" s="37">
        <v>965</v>
      </c>
      <c r="E399" s="32">
        <f t="shared" si="7"/>
        <v>102.659574468085</v>
      </c>
      <c r="F399" s="33"/>
    </row>
    <row r="400" customFormat="1" ht="17.1" customHeight="1" spans="1:6">
      <c r="A400" s="34" t="s">
        <v>283</v>
      </c>
      <c r="B400" s="30">
        <v>155</v>
      </c>
      <c r="C400" s="31">
        <v>2445</v>
      </c>
      <c r="D400" s="37">
        <v>2609</v>
      </c>
      <c r="E400" s="32">
        <f t="shared" si="7"/>
        <v>106.707566462168</v>
      </c>
      <c r="F400" s="33"/>
    </row>
    <row r="401" customFormat="1" ht="17.1" customHeight="1" spans="1:6">
      <c r="A401" s="29" t="s">
        <v>284</v>
      </c>
      <c r="B401" s="30">
        <v>137</v>
      </c>
      <c r="C401" s="31">
        <v>1261</v>
      </c>
      <c r="D401" s="37">
        <v>1283</v>
      </c>
      <c r="E401" s="32">
        <f t="shared" si="7"/>
        <v>101.744647105472</v>
      </c>
      <c r="F401" s="33"/>
    </row>
    <row r="402" customFormat="1" ht="17.1" customHeight="1" spans="1:6">
      <c r="A402" s="29" t="s">
        <v>285</v>
      </c>
      <c r="B402" s="30">
        <v>100</v>
      </c>
      <c r="C402" s="31">
        <v>105</v>
      </c>
      <c r="D402" s="37">
        <v>103</v>
      </c>
      <c r="E402" s="32">
        <f t="shared" si="7"/>
        <v>98.0952380952381</v>
      </c>
      <c r="F402" s="33"/>
    </row>
    <row r="403" customFormat="1" ht="17.1" customHeight="1" spans="1:6">
      <c r="A403" s="29" t="s">
        <v>286</v>
      </c>
      <c r="B403" s="30"/>
      <c r="C403" s="31">
        <v>695</v>
      </c>
      <c r="D403" s="37">
        <v>43</v>
      </c>
      <c r="E403" s="32">
        <f t="shared" ref="E403:E466" si="8">D403/C403*100</f>
        <v>6.18705035971223</v>
      </c>
      <c r="F403" s="33"/>
    </row>
    <row r="404" customFormat="1" ht="17.1" customHeight="1" spans="1:6">
      <c r="A404" s="36" t="s">
        <v>287</v>
      </c>
      <c r="B404" s="30"/>
      <c r="C404" s="31"/>
      <c r="D404" s="37">
        <v>3</v>
      </c>
      <c r="E404" s="32"/>
      <c r="F404" s="33"/>
    </row>
    <row r="405" customFormat="1" ht="17.1" customHeight="1" spans="1:6">
      <c r="A405" s="36" t="s">
        <v>288</v>
      </c>
      <c r="B405" s="30">
        <f>SUM(B406:B412)</f>
        <v>794</v>
      </c>
      <c r="C405" s="31">
        <f>SUM(C406:C412)</f>
        <v>4250</v>
      </c>
      <c r="D405" s="37">
        <v>4710</v>
      </c>
      <c r="E405" s="32">
        <f t="shared" si="8"/>
        <v>110.823529411765</v>
      </c>
      <c r="F405" s="33"/>
    </row>
    <row r="406" customFormat="1" ht="17.1" customHeight="1" spans="1:6">
      <c r="A406" s="36" t="s">
        <v>11</v>
      </c>
      <c r="B406" s="30">
        <v>101</v>
      </c>
      <c r="C406" s="31">
        <v>132</v>
      </c>
      <c r="D406" s="37">
        <v>165</v>
      </c>
      <c r="E406" s="32">
        <f t="shared" si="8"/>
        <v>125</v>
      </c>
      <c r="F406" s="33"/>
    </row>
    <row r="407" customFormat="1" ht="17.1" customHeight="1" spans="1:6">
      <c r="A407" s="36" t="s">
        <v>12</v>
      </c>
      <c r="B407" s="30"/>
      <c r="C407" s="31"/>
      <c r="D407" s="37"/>
      <c r="E407" s="32"/>
      <c r="F407" s="33"/>
    </row>
    <row r="408" customFormat="1" ht="17.1" customHeight="1" spans="1:6">
      <c r="A408" s="29" t="s">
        <v>13</v>
      </c>
      <c r="B408" s="30"/>
      <c r="C408" s="31"/>
      <c r="D408" s="37"/>
      <c r="E408" s="32"/>
      <c r="F408" s="33"/>
    </row>
    <row r="409" customFormat="1" ht="17.1" customHeight="1" spans="1:6">
      <c r="A409" s="29" t="s">
        <v>289</v>
      </c>
      <c r="B409" s="30"/>
      <c r="C409" s="31"/>
      <c r="D409" s="31"/>
      <c r="E409" s="32"/>
      <c r="F409" s="33"/>
    </row>
    <row r="410" customFormat="1" ht="17.1" customHeight="1" spans="1:6">
      <c r="A410" s="29" t="s">
        <v>290</v>
      </c>
      <c r="B410" s="30">
        <v>21</v>
      </c>
      <c r="C410" s="31"/>
      <c r="D410" s="31"/>
      <c r="E410" s="32"/>
      <c r="F410" s="33"/>
    </row>
    <row r="411" customFormat="1" ht="17.1" customHeight="1" spans="1:6">
      <c r="A411" s="36" t="s">
        <v>291</v>
      </c>
      <c r="B411" s="30"/>
      <c r="C411" s="31">
        <v>3288</v>
      </c>
      <c r="D411" s="37">
        <v>3815</v>
      </c>
      <c r="E411" s="32">
        <f t="shared" si="8"/>
        <v>116.02798053528</v>
      </c>
      <c r="F411" s="33"/>
    </row>
    <row r="412" customFormat="1" ht="17.1" customHeight="1" spans="1:6">
      <c r="A412" s="36" t="s">
        <v>292</v>
      </c>
      <c r="B412" s="30">
        <v>672</v>
      </c>
      <c r="C412" s="31">
        <v>830</v>
      </c>
      <c r="D412" s="37">
        <v>730</v>
      </c>
      <c r="E412" s="32">
        <f t="shared" si="8"/>
        <v>87.9518072289157</v>
      </c>
      <c r="F412" s="33"/>
    </row>
    <row r="413" customFormat="1" ht="17.1" customHeight="1" spans="1:6">
      <c r="A413" s="36" t="s">
        <v>293</v>
      </c>
      <c r="B413" s="30">
        <f>SUM(B414:B415)</f>
        <v>26</v>
      </c>
      <c r="C413" s="31">
        <f>SUM(C414:C415)</f>
        <v>60</v>
      </c>
      <c r="D413" s="37">
        <v>73</v>
      </c>
      <c r="E413" s="32">
        <f t="shared" si="8"/>
        <v>121.666666666667</v>
      </c>
      <c r="F413" s="33"/>
    </row>
    <row r="414" customFormat="1" ht="17.1" customHeight="1" spans="1:6">
      <c r="A414" s="34" t="s">
        <v>11</v>
      </c>
      <c r="B414" s="30">
        <v>26</v>
      </c>
      <c r="C414" s="31">
        <v>35</v>
      </c>
      <c r="D414" s="37">
        <v>41</v>
      </c>
      <c r="E414" s="32">
        <f t="shared" si="8"/>
        <v>117.142857142857</v>
      </c>
      <c r="F414" s="33"/>
    </row>
    <row r="415" customFormat="1" ht="17.1" customHeight="1" spans="1:6">
      <c r="A415" s="29" t="s">
        <v>294</v>
      </c>
      <c r="B415" s="30"/>
      <c r="C415" s="31">
        <v>25</v>
      </c>
      <c r="D415" s="37">
        <v>32</v>
      </c>
      <c r="E415" s="32">
        <f t="shared" si="8"/>
        <v>128</v>
      </c>
      <c r="F415" s="33"/>
    </row>
    <row r="416" customFormat="1" ht="17.1" customHeight="1" spans="1:6">
      <c r="A416" s="36" t="s">
        <v>295</v>
      </c>
      <c r="B416" s="30">
        <f>SUM(B417:B418)</f>
        <v>4000</v>
      </c>
      <c r="C416" s="31">
        <f>SUM(C417:C418)</f>
        <v>29141</v>
      </c>
      <c r="D416" s="37">
        <f>SUM(D417:D418)</f>
        <v>30078</v>
      </c>
      <c r="E416" s="32">
        <f t="shared" si="8"/>
        <v>103.215400981435</v>
      </c>
      <c r="F416" s="33"/>
    </row>
    <row r="417" customFormat="1" ht="17.1" customHeight="1" spans="1:6">
      <c r="A417" s="36" t="s">
        <v>296</v>
      </c>
      <c r="B417" s="30"/>
      <c r="C417" s="31">
        <v>3350</v>
      </c>
      <c r="D417" s="37">
        <v>3389</v>
      </c>
      <c r="E417" s="32">
        <f t="shared" si="8"/>
        <v>101.164179104478</v>
      </c>
      <c r="F417" s="33"/>
    </row>
    <row r="418" customFormat="1" ht="17.1" customHeight="1" spans="1:6">
      <c r="A418" s="36" t="s">
        <v>297</v>
      </c>
      <c r="B418" s="30">
        <v>4000</v>
      </c>
      <c r="C418" s="31">
        <v>25791</v>
      </c>
      <c r="D418" s="37">
        <v>26689</v>
      </c>
      <c r="E418" s="32">
        <f t="shared" si="8"/>
        <v>103.481834748556</v>
      </c>
      <c r="F418" s="33"/>
    </row>
    <row r="419" customFormat="1" ht="17.1" customHeight="1" spans="1:6">
      <c r="A419" s="36" t="s">
        <v>298</v>
      </c>
      <c r="B419" s="30">
        <f>SUM(B420:B421)</f>
        <v>0</v>
      </c>
      <c r="C419" s="31">
        <f>SUM(C420:C421)</f>
        <v>974</v>
      </c>
      <c r="D419" s="37">
        <f>SUM(D420:D421)</f>
        <v>967</v>
      </c>
      <c r="E419" s="32">
        <f t="shared" si="8"/>
        <v>99.2813141683778</v>
      </c>
      <c r="F419" s="33"/>
    </row>
    <row r="420" customFormat="1" ht="17.1" customHeight="1" spans="1:6">
      <c r="A420" s="29" t="s">
        <v>299</v>
      </c>
      <c r="B420" s="30"/>
      <c r="C420" s="31">
        <v>834</v>
      </c>
      <c r="D420" s="37">
        <v>834</v>
      </c>
      <c r="E420" s="32">
        <f t="shared" si="8"/>
        <v>100</v>
      </c>
      <c r="F420" s="33"/>
    </row>
    <row r="421" customFormat="1" ht="17.1" customHeight="1" spans="1:6">
      <c r="A421" s="29" t="s">
        <v>297</v>
      </c>
      <c r="B421" s="30"/>
      <c r="C421" s="31">
        <v>140</v>
      </c>
      <c r="D421" s="37">
        <v>133</v>
      </c>
      <c r="E421" s="32">
        <f t="shared" si="8"/>
        <v>95</v>
      </c>
      <c r="F421" s="33"/>
    </row>
    <row r="422" customFormat="1" ht="17.1" customHeight="1" spans="1:6">
      <c r="A422" s="29" t="s">
        <v>300</v>
      </c>
      <c r="B422" s="30">
        <f>SUM(B423:B424)</f>
        <v>1000</v>
      </c>
      <c r="C422" s="31">
        <f>SUM(C423:C424)</f>
        <v>5480</v>
      </c>
      <c r="D422" s="37">
        <f>SUM(D423:D424)</f>
        <v>5860</v>
      </c>
      <c r="E422" s="32">
        <f t="shared" si="8"/>
        <v>106.934306569343</v>
      </c>
      <c r="F422" s="33"/>
    </row>
    <row r="423" customFormat="1" ht="17.1" customHeight="1" spans="1:6">
      <c r="A423" s="36" t="s">
        <v>301</v>
      </c>
      <c r="B423" s="30"/>
      <c r="C423" s="31">
        <v>280</v>
      </c>
      <c r="D423" s="37">
        <v>322</v>
      </c>
      <c r="E423" s="32">
        <f t="shared" si="8"/>
        <v>115</v>
      </c>
      <c r="F423" s="33"/>
    </row>
    <row r="424" customFormat="1" ht="17.1" customHeight="1" spans="1:6">
      <c r="A424" s="36" t="s">
        <v>302</v>
      </c>
      <c r="B424" s="30">
        <v>1000</v>
      </c>
      <c r="C424" s="31">
        <v>5200</v>
      </c>
      <c r="D424" s="37">
        <v>5538</v>
      </c>
      <c r="E424" s="32">
        <f t="shared" si="8"/>
        <v>106.5</v>
      </c>
      <c r="F424" s="33"/>
    </row>
    <row r="425" customFormat="1" ht="17.1" customHeight="1" spans="1:6">
      <c r="A425" s="36" t="s">
        <v>303</v>
      </c>
      <c r="B425" s="30">
        <f>SUM(B426:B427)</f>
        <v>227</v>
      </c>
      <c r="C425" s="31">
        <f>SUM(C426:C427)</f>
        <v>963</v>
      </c>
      <c r="D425" s="37">
        <v>1238</v>
      </c>
      <c r="E425" s="32">
        <f t="shared" si="8"/>
        <v>128.556593977155</v>
      </c>
      <c r="F425" s="33"/>
    </row>
    <row r="426" customFormat="1" ht="17.1" customHeight="1" spans="1:6">
      <c r="A426" s="36" t="s">
        <v>304</v>
      </c>
      <c r="B426" s="30"/>
      <c r="C426" s="31"/>
      <c r="D426" s="37"/>
      <c r="E426" s="32"/>
      <c r="F426" s="33"/>
    </row>
    <row r="427" customFormat="1" ht="17.1" customHeight="1" spans="1:6">
      <c r="A427" s="36" t="s">
        <v>305</v>
      </c>
      <c r="B427" s="30">
        <v>227</v>
      </c>
      <c r="C427" s="31">
        <v>963</v>
      </c>
      <c r="D427" s="37">
        <v>1238</v>
      </c>
      <c r="E427" s="32">
        <f t="shared" si="8"/>
        <v>128.556593977155</v>
      </c>
      <c r="F427" s="33"/>
    </row>
    <row r="428" customFormat="1" ht="17.1" customHeight="1" spans="1:6">
      <c r="A428" s="29" t="s">
        <v>306</v>
      </c>
      <c r="B428" s="30">
        <f>SUM(B429:B430)</f>
        <v>19182</v>
      </c>
      <c r="C428" s="31">
        <f>SUM(C429:C430)</f>
        <v>24047</v>
      </c>
      <c r="D428" s="37">
        <v>22606</v>
      </c>
      <c r="E428" s="32">
        <f t="shared" si="8"/>
        <v>94.0075685116647</v>
      </c>
      <c r="F428" s="33"/>
    </row>
    <row r="429" customFormat="1" ht="17.1" customHeight="1" spans="1:6">
      <c r="A429" s="50" t="s">
        <v>307</v>
      </c>
      <c r="B429" s="30">
        <v>19182</v>
      </c>
      <c r="C429" s="31">
        <v>24047</v>
      </c>
      <c r="D429" s="37">
        <v>22606</v>
      </c>
      <c r="E429" s="32">
        <f t="shared" si="8"/>
        <v>94.0075685116647</v>
      </c>
      <c r="F429" s="33"/>
    </row>
    <row r="430" customFormat="1" ht="17.1" customHeight="1" spans="1:6">
      <c r="A430" s="51" t="s">
        <v>308</v>
      </c>
      <c r="B430" s="30"/>
      <c r="C430" s="31"/>
      <c r="D430" s="31"/>
      <c r="E430" s="32"/>
      <c r="F430" s="33"/>
    </row>
    <row r="431" customFormat="1" ht="17.1" customHeight="1" spans="1:6">
      <c r="A431" s="36" t="s">
        <v>309</v>
      </c>
      <c r="B431" s="30"/>
      <c r="C431" s="31"/>
      <c r="D431" s="37"/>
      <c r="E431" s="32"/>
      <c r="F431" s="33"/>
    </row>
    <row r="432" customFormat="1" ht="17.1" customHeight="1" spans="1:6">
      <c r="A432" s="36" t="s">
        <v>310</v>
      </c>
      <c r="B432" s="30"/>
      <c r="C432" s="31"/>
      <c r="D432" s="37"/>
      <c r="E432" s="32"/>
      <c r="F432" s="33"/>
    </row>
    <row r="433" customFormat="1" ht="17.1" customHeight="1" spans="1:6">
      <c r="A433" s="29" t="s">
        <v>311</v>
      </c>
      <c r="B433" s="30">
        <f>SUM(B434:B439)</f>
        <v>365</v>
      </c>
      <c r="C433" s="31">
        <f>SUM(C434:C439)</f>
        <v>990</v>
      </c>
      <c r="D433" s="37">
        <v>1047</v>
      </c>
      <c r="E433" s="32">
        <f t="shared" si="8"/>
        <v>105.757575757576</v>
      </c>
      <c r="F433" s="33"/>
    </row>
    <row r="434" customFormat="1" ht="17.1" customHeight="1" spans="1:6">
      <c r="A434" s="29" t="s">
        <v>11</v>
      </c>
      <c r="B434" s="30">
        <v>101</v>
      </c>
      <c r="C434" s="31">
        <v>130</v>
      </c>
      <c r="D434" s="37">
        <v>164</v>
      </c>
      <c r="E434" s="32">
        <f t="shared" si="8"/>
        <v>126.153846153846</v>
      </c>
      <c r="F434" s="33"/>
    </row>
    <row r="435" customFormat="1" ht="17.1" customHeight="1" spans="1:6">
      <c r="A435" s="29" t="s">
        <v>12</v>
      </c>
      <c r="B435" s="30"/>
      <c r="C435" s="31"/>
      <c r="D435" s="37"/>
      <c r="E435" s="32"/>
      <c r="F435" s="33"/>
    </row>
    <row r="436" customFormat="1" ht="17.1" customHeight="1" spans="1:6">
      <c r="A436" s="36" t="s">
        <v>312</v>
      </c>
      <c r="B436" s="30"/>
      <c r="C436" s="31"/>
      <c r="D436" s="37"/>
      <c r="E436" s="32"/>
      <c r="F436" s="33"/>
    </row>
    <row r="437" customFormat="1" ht="17.1" customHeight="1" spans="1:6">
      <c r="A437" s="36" t="s">
        <v>313</v>
      </c>
      <c r="B437" s="30"/>
      <c r="C437" s="31"/>
      <c r="D437" s="31"/>
      <c r="E437" s="32"/>
      <c r="F437" s="33"/>
    </row>
    <row r="438" customFormat="1" ht="17.1" customHeight="1" spans="1:6">
      <c r="A438" s="36" t="s">
        <v>18</v>
      </c>
      <c r="B438" s="30">
        <v>164</v>
      </c>
      <c r="C438" s="31">
        <v>200</v>
      </c>
      <c r="D438" s="37">
        <v>223</v>
      </c>
      <c r="E438" s="32">
        <f t="shared" si="8"/>
        <v>111.5</v>
      </c>
      <c r="F438" s="33"/>
    </row>
    <row r="439" customFormat="1" ht="17.1" customHeight="1" spans="1:6">
      <c r="A439" s="34" t="s">
        <v>314</v>
      </c>
      <c r="B439" s="30">
        <v>100</v>
      </c>
      <c r="C439" s="31">
        <v>660</v>
      </c>
      <c r="D439" s="37">
        <v>660</v>
      </c>
      <c r="E439" s="32">
        <f t="shared" si="8"/>
        <v>100</v>
      </c>
      <c r="F439" s="33"/>
    </row>
    <row r="440" customFormat="1" ht="17.1" customHeight="1" spans="1:6">
      <c r="A440" s="36" t="s">
        <v>315</v>
      </c>
      <c r="B440" s="30">
        <f>SUM(B441:B442)</f>
        <v>0</v>
      </c>
      <c r="C440" s="31">
        <f>SUM(C441:C442)</f>
        <v>383</v>
      </c>
      <c r="D440" s="31">
        <v>383</v>
      </c>
      <c r="E440" s="32">
        <f t="shared" si="8"/>
        <v>100</v>
      </c>
      <c r="F440" s="33"/>
    </row>
    <row r="441" customFormat="1" ht="17.1" customHeight="1" spans="1:6">
      <c r="A441" s="36" t="s">
        <v>316</v>
      </c>
      <c r="B441" s="30"/>
      <c r="C441" s="31">
        <v>383</v>
      </c>
      <c r="D441" s="31">
        <v>383</v>
      </c>
      <c r="E441" s="32">
        <f t="shared" si="8"/>
        <v>100</v>
      </c>
      <c r="F441" s="33"/>
    </row>
    <row r="442" customFormat="1" ht="17.1" customHeight="1" spans="1:6">
      <c r="A442" s="36" t="s">
        <v>317</v>
      </c>
      <c r="B442" s="30"/>
      <c r="C442" s="31"/>
      <c r="D442" s="31"/>
      <c r="E442" s="32"/>
      <c r="F442" s="33"/>
    </row>
    <row r="443" customFormat="1" ht="17.1" customHeight="1" spans="1:6">
      <c r="A443" s="29" t="s">
        <v>318</v>
      </c>
      <c r="B443" s="30">
        <f>SUM(B444)</f>
        <v>8035</v>
      </c>
      <c r="C443" s="31">
        <f>SUM(C444)</f>
        <v>6507</v>
      </c>
      <c r="D443" s="37">
        <f>D444</f>
        <v>2671</v>
      </c>
      <c r="E443" s="32">
        <f t="shared" si="8"/>
        <v>41.0481020439527</v>
      </c>
      <c r="F443" s="33"/>
    </row>
    <row r="444" customFormat="1" ht="17.1" customHeight="1" spans="1:6">
      <c r="A444" s="29" t="s">
        <v>319</v>
      </c>
      <c r="B444" s="30">
        <v>8035</v>
      </c>
      <c r="C444" s="31">
        <v>6507</v>
      </c>
      <c r="D444" s="37">
        <v>2671</v>
      </c>
      <c r="E444" s="32">
        <f t="shared" si="8"/>
        <v>41.0481020439527</v>
      </c>
      <c r="F444" s="33"/>
    </row>
    <row r="445" customFormat="1" ht="17.1" customHeight="1" spans="1:6">
      <c r="A445" s="36" t="s">
        <v>320</v>
      </c>
      <c r="B445" s="30">
        <f>B446+B451+B459+B463+B472+B475+B479+B484+B487+B490+B492+B500+B502</f>
        <v>43627</v>
      </c>
      <c r="C445" s="31">
        <f>C446+C451+C459+C463+C472+C475+C479+C484+C487+C490+C492+C500+C502</f>
        <v>59427</v>
      </c>
      <c r="D445" s="31">
        <f>D446+D451+D459+D463+D472+D475+D479+D484+D487+D490+D492+D500+D502</f>
        <v>62352</v>
      </c>
      <c r="E445" s="32">
        <f t="shared" si="8"/>
        <v>104.922005149175</v>
      </c>
      <c r="F445" s="33">
        <v>125.224935732648</v>
      </c>
    </row>
    <row r="446" customFormat="1" ht="17.1" customHeight="1" spans="1:6">
      <c r="A446" s="36" t="s">
        <v>321</v>
      </c>
      <c r="B446" s="30">
        <f>SUM(B447:B450)</f>
        <v>2365</v>
      </c>
      <c r="C446" s="31">
        <f>SUM(C447:C450)</f>
        <v>2967</v>
      </c>
      <c r="D446" s="37">
        <v>3474</v>
      </c>
      <c r="E446" s="32">
        <f t="shared" si="8"/>
        <v>117.087967644085</v>
      </c>
      <c r="F446" s="33"/>
    </row>
    <row r="447" customFormat="1" ht="17.1" customHeight="1" spans="1:6">
      <c r="A447" s="36" t="s">
        <v>11</v>
      </c>
      <c r="B447" s="30">
        <v>2074</v>
      </c>
      <c r="C447" s="31">
        <v>2685</v>
      </c>
      <c r="D447" s="37">
        <v>3152</v>
      </c>
      <c r="E447" s="32">
        <f t="shared" si="8"/>
        <v>117.392923649907</v>
      </c>
      <c r="F447" s="33"/>
    </row>
    <row r="448" customFormat="1" ht="17.1" customHeight="1" spans="1:6">
      <c r="A448" s="34" t="s">
        <v>12</v>
      </c>
      <c r="B448" s="30">
        <v>136</v>
      </c>
      <c r="C448" s="31">
        <v>136</v>
      </c>
      <c r="D448" s="37">
        <v>136</v>
      </c>
      <c r="E448" s="32">
        <f t="shared" si="8"/>
        <v>100</v>
      </c>
      <c r="F448" s="33"/>
    </row>
    <row r="449" customFormat="1" ht="17.1" customHeight="1" spans="1:6">
      <c r="A449" s="34" t="s">
        <v>13</v>
      </c>
      <c r="B449" s="30"/>
      <c r="C449" s="31"/>
      <c r="D449" s="37"/>
      <c r="E449" s="32"/>
      <c r="F449" s="33"/>
    </row>
    <row r="450" customFormat="1" ht="17.1" customHeight="1" spans="1:6">
      <c r="A450" s="34" t="s">
        <v>322</v>
      </c>
      <c r="B450" s="47">
        <v>155</v>
      </c>
      <c r="C450" s="31">
        <v>146</v>
      </c>
      <c r="D450" s="31">
        <v>186</v>
      </c>
      <c r="E450" s="32">
        <f t="shared" si="8"/>
        <v>127.397260273973</v>
      </c>
      <c r="F450" s="33"/>
    </row>
    <row r="451" customFormat="1" ht="17.1" customHeight="1" spans="1:6">
      <c r="A451" s="34" t="s">
        <v>323</v>
      </c>
      <c r="B451" s="47">
        <f>SUM(B452:B458)</f>
        <v>1009</v>
      </c>
      <c r="C451" s="31">
        <f>SUM(C452:C458)</f>
        <v>4164</v>
      </c>
      <c r="D451" s="37">
        <v>4531</v>
      </c>
      <c r="E451" s="32">
        <f t="shared" si="8"/>
        <v>108.813640730067</v>
      </c>
      <c r="F451" s="33"/>
    </row>
    <row r="452" customFormat="1" ht="17.1" customHeight="1" spans="1:6">
      <c r="A452" s="34" t="s">
        <v>324</v>
      </c>
      <c r="B452" s="47">
        <v>531</v>
      </c>
      <c r="C452" s="31">
        <v>2172</v>
      </c>
      <c r="D452" s="37">
        <v>3040</v>
      </c>
      <c r="E452" s="32">
        <f t="shared" si="8"/>
        <v>139.963167587477</v>
      </c>
      <c r="F452" s="33"/>
    </row>
    <row r="453" customFormat="1" ht="17.1" customHeight="1" spans="1:6">
      <c r="A453" s="34" t="s">
        <v>325</v>
      </c>
      <c r="B453" s="47">
        <v>68</v>
      </c>
      <c r="C453" s="31">
        <v>1574</v>
      </c>
      <c r="D453" s="37">
        <v>813</v>
      </c>
      <c r="E453" s="32">
        <f t="shared" si="8"/>
        <v>51.6518424396442</v>
      </c>
      <c r="F453" s="33"/>
    </row>
    <row r="454" customFormat="1" ht="17.1" customHeight="1" spans="1:6">
      <c r="A454" s="34" t="s">
        <v>326</v>
      </c>
      <c r="B454" s="47"/>
      <c r="C454" s="31"/>
      <c r="D454" s="37"/>
      <c r="E454" s="32"/>
      <c r="F454" s="33"/>
    </row>
    <row r="455" customFormat="1" ht="17.1" customHeight="1" spans="1:6">
      <c r="A455" s="34" t="s">
        <v>327</v>
      </c>
      <c r="B455" s="47"/>
      <c r="C455" s="31"/>
      <c r="D455" s="31"/>
      <c r="E455" s="32"/>
      <c r="F455" s="33"/>
    </row>
    <row r="456" customFormat="1" ht="17.1" customHeight="1" spans="1:6">
      <c r="A456" s="34" t="s">
        <v>328</v>
      </c>
      <c r="B456" s="47"/>
      <c r="C456" s="31"/>
      <c r="D456" s="31"/>
      <c r="E456" s="32"/>
      <c r="F456" s="33"/>
    </row>
    <row r="457" customFormat="1" ht="17.1" customHeight="1" spans="1:6">
      <c r="A457" s="34" t="s">
        <v>329</v>
      </c>
      <c r="B457" s="47"/>
      <c r="C457" s="31"/>
      <c r="D457" s="31"/>
      <c r="E457" s="32"/>
      <c r="F457" s="33"/>
    </row>
    <row r="458" customFormat="1" ht="17.1" customHeight="1" spans="1:6">
      <c r="A458" s="34" t="s">
        <v>330</v>
      </c>
      <c r="B458" s="47">
        <v>410</v>
      </c>
      <c r="C458" s="31">
        <v>418</v>
      </c>
      <c r="D458" s="31">
        <v>678</v>
      </c>
      <c r="E458" s="32">
        <f t="shared" si="8"/>
        <v>162.200956937799</v>
      </c>
      <c r="F458" s="33"/>
    </row>
    <row r="459" customFormat="1" ht="17.1" customHeight="1" spans="1:6">
      <c r="A459" s="34" t="s">
        <v>331</v>
      </c>
      <c r="B459" s="47">
        <f>SUM(B460:B462)</f>
        <v>6221</v>
      </c>
      <c r="C459" s="31">
        <f>SUM(C460:C462)</f>
        <v>10065</v>
      </c>
      <c r="D459" s="37">
        <f>SUM(D460:D462)</f>
        <v>10009</v>
      </c>
      <c r="E459" s="32">
        <f t="shared" si="8"/>
        <v>99.4436164927968</v>
      </c>
      <c r="F459" s="33"/>
    </row>
    <row r="460" customFormat="1" ht="17.1" customHeight="1" spans="1:6">
      <c r="A460" s="34" t="s">
        <v>332</v>
      </c>
      <c r="B460" s="47">
        <v>705</v>
      </c>
      <c r="C460" s="31">
        <v>986</v>
      </c>
      <c r="D460" s="37">
        <v>1121</v>
      </c>
      <c r="E460" s="32">
        <f t="shared" si="8"/>
        <v>113.69168356998</v>
      </c>
      <c r="F460" s="33"/>
    </row>
    <row r="461" customFormat="1" ht="17.1" customHeight="1" spans="1:6">
      <c r="A461" s="34" t="s">
        <v>333</v>
      </c>
      <c r="B461" s="47">
        <v>2877</v>
      </c>
      <c r="C461" s="31">
        <v>5071</v>
      </c>
      <c r="D461" s="37">
        <v>7016</v>
      </c>
      <c r="E461" s="32">
        <f t="shared" si="8"/>
        <v>138.355353973575</v>
      </c>
      <c r="F461" s="33"/>
    </row>
    <row r="462" customFormat="1" ht="17.1" customHeight="1" spans="1:6">
      <c r="A462" s="34" t="s">
        <v>334</v>
      </c>
      <c r="B462" s="47">
        <v>2639</v>
      </c>
      <c r="C462" s="31">
        <v>4008</v>
      </c>
      <c r="D462" s="37">
        <v>1872</v>
      </c>
      <c r="E462" s="32">
        <f t="shared" si="8"/>
        <v>46.7065868263473</v>
      </c>
      <c r="F462" s="33"/>
    </row>
    <row r="463" customFormat="1" ht="17.1" customHeight="1" spans="1:6">
      <c r="A463" s="34" t="s">
        <v>335</v>
      </c>
      <c r="B463" s="47">
        <f>SUM(B464:B471)</f>
        <v>12637</v>
      </c>
      <c r="C463" s="31">
        <f>SUM(C464:C471)</f>
        <v>14997</v>
      </c>
      <c r="D463" s="37">
        <v>16794</v>
      </c>
      <c r="E463" s="32">
        <f t="shared" si="8"/>
        <v>111.982396479296</v>
      </c>
      <c r="F463" s="33"/>
    </row>
    <row r="464" customFormat="1" ht="17.1" customHeight="1" spans="1:6">
      <c r="A464" s="34" t="s">
        <v>336</v>
      </c>
      <c r="B464" s="47">
        <v>917</v>
      </c>
      <c r="C464" s="31">
        <v>1165</v>
      </c>
      <c r="D464" s="37">
        <v>1346</v>
      </c>
      <c r="E464" s="32">
        <f t="shared" si="8"/>
        <v>115.536480686695</v>
      </c>
      <c r="F464" s="33"/>
    </row>
    <row r="465" customFormat="1" ht="17.1" customHeight="1" spans="1:6">
      <c r="A465" s="34" t="s">
        <v>337</v>
      </c>
      <c r="B465" s="30">
        <v>310</v>
      </c>
      <c r="C465" s="31">
        <v>356</v>
      </c>
      <c r="D465" s="37">
        <v>428</v>
      </c>
      <c r="E465" s="32">
        <f t="shared" si="8"/>
        <v>120.224719101124</v>
      </c>
      <c r="F465" s="33"/>
    </row>
    <row r="466" customFormat="1" ht="17.1" customHeight="1" spans="1:6">
      <c r="A466" s="34" t="s">
        <v>338</v>
      </c>
      <c r="B466" s="30">
        <v>803</v>
      </c>
      <c r="C466" s="31">
        <v>889</v>
      </c>
      <c r="D466" s="37">
        <v>1000</v>
      </c>
      <c r="E466" s="32">
        <f t="shared" si="8"/>
        <v>112.485939257593</v>
      </c>
      <c r="F466" s="33"/>
    </row>
    <row r="467" customFormat="1" ht="17.1" customHeight="1" spans="1:6">
      <c r="A467" s="34" t="s">
        <v>339</v>
      </c>
      <c r="B467" s="30">
        <v>131</v>
      </c>
      <c r="C467" s="31">
        <v>152</v>
      </c>
      <c r="D467" s="49">
        <v>200</v>
      </c>
      <c r="E467" s="32">
        <f t="shared" ref="E467:E530" si="9">D467/C467*100</f>
        <v>131.578947368421</v>
      </c>
      <c r="F467" s="33"/>
    </row>
    <row r="468" customFormat="1" ht="17.1" customHeight="1" spans="1:6">
      <c r="A468" s="34" t="s">
        <v>340</v>
      </c>
      <c r="B468" s="30">
        <v>8750</v>
      </c>
      <c r="C468" s="31">
        <v>6782</v>
      </c>
      <c r="D468" s="37">
        <v>7518</v>
      </c>
      <c r="E468" s="32">
        <f t="shared" si="9"/>
        <v>110.85225597169</v>
      </c>
      <c r="F468" s="33"/>
    </row>
    <row r="469" customFormat="1" ht="17.1" customHeight="1" spans="1:6">
      <c r="A469" s="34" t="s">
        <v>341</v>
      </c>
      <c r="B469" s="30">
        <v>1636</v>
      </c>
      <c r="C469" s="31">
        <v>5395</v>
      </c>
      <c r="D469" s="45">
        <v>5986</v>
      </c>
      <c r="E469" s="32">
        <f t="shared" si="9"/>
        <v>110.954587581094</v>
      </c>
      <c r="F469" s="33"/>
    </row>
    <row r="470" customFormat="1" ht="17.1" customHeight="1" spans="1:6">
      <c r="A470" s="34" t="s">
        <v>342</v>
      </c>
      <c r="B470" s="30"/>
      <c r="C470" s="31">
        <v>258</v>
      </c>
      <c r="D470" s="37">
        <v>316</v>
      </c>
      <c r="E470" s="32">
        <f t="shared" si="9"/>
        <v>122.480620155039</v>
      </c>
      <c r="F470" s="33"/>
    </row>
    <row r="471" customFormat="1" ht="17.1" customHeight="1" spans="1:6">
      <c r="A471" s="34" t="s">
        <v>343</v>
      </c>
      <c r="B471" s="30">
        <v>90</v>
      </c>
      <c r="C471" s="31"/>
      <c r="D471" s="31"/>
      <c r="E471" s="32"/>
      <c r="F471" s="33"/>
    </row>
    <row r="472" customFormat="1" ht="17.1" customHeight="1" spans="1:6">
      <c r="A472" s="34" t="s">
        <v>344</v>
      </c>
      <c r="B472" s="30">
        <f>SUM(B473:B474)</f>
        <v>285</v>
      </c>
      <c r="C472" s="31">
        <f>SUM(C473:C474)</f>
        <v>625</v>
      </c>
      <c r="D472" s="37">
        <f>SUM(D473:D474)</f>
        <v>273</v>
      </c>
      <c r="E472" s="32">
        <f t="shared" si="9"/>
        <v>43.68</v>
      </c>
      <c r="F472" s="33"/>
    </row>
    <row r="473" customFormat="1" ht="17.1" customHeight="1" spans="1:6">
      <c r="A473" s="34" t="s">
        <v>345</v>
      </c>
      <c r="B473" s="30">
        <v>70</v>
      </c>
      <c r="C473" s="31">
        <v>625</v>
      </c>
      <c r="D473" s="37">
        <v>273</v>
      </c>
      <c r="E473" s="32">
        <f t="shared" si="9"/>
        <v>43.68</v>
      </c>
      <c r="F473" s="33"/>
    </row>
    <row r="474" customFormat="1" ht="17.1" customHeight="1" spans="1:6">
      <c r="A474" s="34" t="s">
        <v>346</v>
      </c>
      <c r="B474" s="30">
        <v>215</v>
      </c>
      <c r="C474" s="31"/>
      <c r="D474" s="31"/>
      <c r="E474" s="32"/>
      <c r="F474" s="33"/>
    </row>
    <row r="475" customFormat="1" ht="17.1" customHeight="1" spans="1:6">
      <c r="A475" s="34" t="s">
        <v>347</v>
      </c>
      <c r="B475" s="30">
        <f>SUM(B476:B478)</f>
        <v>1501</v>
      </c>
      <c r="C475" s="31">
        <f>SUM(C476:C478)</f>
        <v>2064</v>
      </c>
      <c r="D475" s="37">
        <f>SUM(D476:D478)</f>
        <v>2441</v>
      </c>
      <c r="E475" s="32">
        <f t="shared" si="9"/>
        <v>118.265503875969</v>
      </c>
      <c r="F475" s="33"/>
    </row>
    <row r="476" customFormat="1" ht="17.1" customHeight="1" spans="1:6">
      <c r="A476" s="34" t="s">
        <v>348</v>
      </c>
      <c r="B476" s="30">
        <v>57</v>
      </c>
      <c r="C476" s="31">
        <v>74</v>
      </c>
      <c r="D476" s="37">
        <v>88</v>
      </c>
      <c r="E476" s="32">
        <f t="shared" si="9"/>
        <v>118.918918918919</v>
      </c>
      <c r="F476" s="33"/>
    </row>
    <row r="477" customFormat="1" ht="17.1" customHeight="1" spans="1:6">
      <c r="A477" s="34" t="s">
        <v>349</v>
      </c>
      <c r="B477" s="30">
        <v>0</v>
      </c>
      <c r="C477" s="31">
        <v>1990</v>
      </c>
      <c r="D477" s="37">
        <v>2296</v>
      </c>
      <c r="E477" s="32">
        <f t="shared" si="9"/>
        <v>115.376884422111</v>
      </c>
      <c r="F477" s="33"/>
    </row>
    <row r="478" customFormat="1" ht="17.1" customHeight="1" spans="1:6">
      <c r="A478" s="34" t="s">
        <v>350</v>
      </c>
      <c r="B478" s="30">
        <v>1444</v>
      </c>
      <c r="C478" s="31"/>
      <c r="D478" s="37">
        <v>57</v>
      </c>
      <c r="E478" s="32"/>
      <c r="F478" s="33"/>
    </row>
    <row r="479" customFormat="1" ht="17.1" customHeight="1" spans="1:6">
      <c r="A479" s="34" t="s">
        <v>351</v>
      </c>
      <c r="B479" s="30">
        <f>SUM(B480:B483)</f>
        <v>10587</v>
      </c>
      <c r="C479" s="31">
        <f>SUM(C480:C483)</f>
        <v>10547</v>
      </c>
      <c r="D479" s="37">
        <f>SUM(D480:D483)</f>
        <v>10978</v>
      </c>
      <c r="E479" s="32">
        <f t="shared" si="9"/>
        <v>104.08647008628</v>
      </c>
      <c r="F479" s="33"/>
    </row>
    <row r="480" customFormat="1" ht="17.1" customHeight="1" spans="1:6">
      <c r="A480" s="34" t="s">
        <v>352</v>
      </c>
      <c r="B480" s="30">
        <v>1978</v>
      </c>
      <c r="C480" s="31">
        <v>1968</v>
      </c>
      <c r="D480" s="37">
        <v>2215</v>
      </c>
      <c r="E480" s="32">
        <f t="shared" si="9"/>
        <v>112.55081300813</v>
      </c>
      <c r="F480" s="33"/>
    </row>
    <row r="481" customFormat="1" ht="17.1" customHeight="1" spans="1:6">
      <c r="A481" s="34" t="s">
        <v>353</v>
      </c>
      <c r="B481" s="30">
        <v>8041</v>
      </c>
      <c r="C481" s="31">
        <v>8015</v>
      </c>
      <c r="D481" s="37">
        <v>8198</v>
      </c>
      <c r="E481" s="32">
        <f t="shared" si="9"/>
        <v>102.283218964442</v>
      </c>
      <c r="F481" s="33"/>
    </row>
    <row r="482" customFormat="1" ht="17.1" customHeight="1" spans="1:6">
      <c r="A482" s="34" t="s">
        <v>354</v>
      </c>
      <c r="B482" s="30">
        <v>568</v>
      </c>
      <c r="C482" s="31">
        <v>564</v>
      </c>
      <c r="D482" s="37">
        <v>565</v>
      </c>
      <c r="E482" s="32">
        <f t="shared" si="9"/>
        <v>100.177304964539</v>
      </c>
      <c r="F482" s="33"/>
    </row>
    <row r="483" customFormat="1" ht="17.1" customHeight="1" spans="1:6">
      <c r="A483" s="34" t="s">
        <v>355</v>
      </c>
      <c r="B483" s="30"/>
      <c r="C483" s="31"/>
      <c r="D483" s="31"/>
      <c r="E483" s="32"/>
      <c r="F483" s="33"/>
    </row>
    <row r="484" customFormat="1" ht="17.1" customHeight="1" spans="1:6">
      <c r="A484" s="34" t="s">
        <v>356</v>
      </c>
      <c r="B484" s="30">
        <f>SUM(B485:B486)</f>
        <v>0</v>
      </c>
      <c r="C484" s="31">
        <f>SUM(C485:C486)</f>
        <v>5036</v>
      </c>
      <c r="D484" s="37">
        <v>5036</v>
      </c>
      <c r="E484" s="32">
        <f t="shared" si="9"/>
        <v>100</v>
      </c>
      <c r="F484" s="33"/>
    </row>
    <row r="485" customFormat="1" ht="17.1" customHeight="1" spans="1:6">
      <c r="A485" s="34" t="s">
        <v>357</v>
      </c>
      <c r="B485" s="30"/>
      <c r="C485" s="31">
        <v>5036</v>
      </c>
      <c r="D485" s="37">
        <v>5036</v>
      </c>
      <c r="E485" s="32">
        <f t="shared" si="9"/>
        <v>100</v>
      </c>
      <c r="F485" s="33"/>
    </row>
    <row r="486" customFormat="1" ht="17.1" customHeight="1" spans="1:6">
      <c r="A486" s="34" t="s">
        <v>358</v>
      </c>
      <c r="B486" s="30"/>
      <c r="C486" s="31"/>
      <c r="D486" s="31"/>
      <c r="E486" s="32"/>
      <c r="F486" s="33"/>
    </row>
    <row r="487" customFormat="1" ht="17.1" customHeight="1" spans="1:6">
      <c r="A487" s="34" t="s">
        <v>359</v>
      </c>
      <c r="B487" s="30">
        <f>SUM(B488:B489)</f>
        <v>2000</v>
      </c>
      <c r="C487" s="31">
        <f>SUM(C488:C489)</f>
        <v>6639</v>
      </c>
      <c r="D487" s="31">
        <v>6643</v>
      </c>
      <c r="E487" s="32">
        <f t="shared" si="9"/>
        <v>100.060250037656</v>
      </c>
      <c r="F487" s="33"/>
    </row>
    <row r="488" customFormat="1" ht="17.1" customHeight="1" spans="1:6">
      <c r="A488" s="34" t="s">
        <v>360</v>
      </c>
      <c r="B488" s="30">
        <v>2000</v>
      </c>
      <c r="C488" s="31">
        <v>6639</v>
      </c>
      <c r="D488" s="31">
        <v>6643</v>
      </c>
      <c r="E488" s="32">
        <f t="shared" si="9"/>
        <v>100.060250037656</v>
      </c>
      <c r="F488" s="33"/>
    </row>
    <row r="489" customFormat="1" ht="17.1" customHeight="1" spans="1:6">
      <c r="A489" s="34" t="s">
        <v>361</v>
      </c>
      <c r="B489" s="30"/>
      <c r="C489" s="31"/>
      <c r="D489" s="31"/>
      <c r="E489" s="32"/>
      <c r="F489" s="33"/>
    </row>
    <row r="490" customFormat="1" ht="17.1" customHeight="1" spans="1:6">
      <c r="A490" s="34" t="s">
        <v>362</v>
      </c>
      <c r="B490" s="30">
        <f>SUM(B491)</f>
        <v>586</v>
      </c>
      <c r="C490" s="31">
        <f>SUM(C491)</f>
        <v>662</v>
      </c>
      <c r="D490" s="31">
        <v>621</v>
      </c>
      <c r="E490" s="32">
        <f t="shared" si="9"/>
        <v>93.8066465256798</v>
      </c>
      <c r="F490" s="33"/>
    </row>
    <row r="491" customFormat="1" ht="17.1" customHeight="1" spans="1:6">
      <c r="A491" s="34" t="s">
        <v>363</v>
      </c>
      <c r="B491" s="30">
        <v>586</v>
      </c>
      <c r="C491" s="31">
        <v>662</v>
      </c>
      <c r="D491" s="31">
        <v>621</v>
      </c>
      <c r="E491" s="32">
        <f t="shared" si="9"/>
        <v>93.8066465256798</v>
      </c>
      <c r="F491" s="33"/>
    </row>
    <row r="492" customFormat="1" ht="17.1" customHeight="1" spans="1:6">
      <c r="A492" s="34" t="s">
        <v>364</v>
      </c>
      <c r="B492" s="30">
        <f>SUM(B493:B499)</f>
        <v>470</v>
      </c>
      <c r="C492" s="31">
        <f>SUM(C493:C499)</f>
        <v>672</v>
      </c>
      <c r="D492" s="31">
        <v>732</v>
      </c>
      <c r="E492" s="32">
        <f t="shared" si="9"/>
        <v>108.928571428571</v>
      </c>
      <c r="F492" s="33"/>
    </row>
    <row r="493" customFormat="1" ht="17.1" customHeight="1" spans="1:6">
      <c r="A493" s="34" t="s">
        <v>11</v>
      </c>
      <c r="B493" s="30">
        <v>410</v>
      </c>
      <c r="C493" s="31">
        <v>476</v>
      </c>
      <c r="D493" s="31">
        <v>517</v>
      </c>
      <c r="E493" s="32">
        <f t="shared" si="9"/>
        <v>108.613445378151</v>
      </c>
      <c r="F493" s="33"/>
    </row>
    <row r="494" customFormat="1" ht="17.1" customHeight="1" spans="1:6">
      <c r="A494" s="34" t="s">
        <v>12</v>
      </c>
      <c r="B494" s="30"/>
      <c r="C494" s="31"/>
      <c r="D494" s="31"/>
      <c r="E494" s="32"/>
      <c r="F494" s="33"/>
    </row>
    <row r="495" customFormat="1" ht="17.1" customHeight="1" spans="1:6">
      <c r="A495" s="34" t="s">
        <v>45</v>
      </c>
      <c r="B495" s="30"/>
      <c r="C495" s="31"/>
      <c r="D495" s="31"/>
      <c r="E495" s="32"/>
      <c r="F495" s="33"/>
    </row>
    <row r="496" customFormat="1" ht="17.1" customHeight="1" spans="1:6">
      <c r="A496" s="34" t="s">
        <v>365</v>
      </c>
      <c r="B496" s="30">
        <v>10</v>
      </c>
      <c r="C496" s="31">
        <v>10</v>
      </c>
      <c r="D496" s="31">
        <v>10</v>
      </c>
      <c r="E496" s="32">
        <f t="shared" si="9"/>
        <v>100</v>
      </c>
      <c r="F496" s="33"/>
    </row>
    <row r="497" customFormat="1" ht="17.1" customHeight="1" spans="1:6">
      <c r="A497" s="34" t="s">
        <v>366</v>
      </c>
      <c r="B497" s="30">
        <v>50</v>
      </c>
      <c r="C497" s="31">
        <v>50</v>
      </c>
      <c r="D497" s="31">
        <v>50</v>
      </c>
      <c r="E497" s="32">
        <f t="shared" si="9"/>
        <v>100</v>
      </c>
      <c r="F497" s="33"/>
    </row>
    <row r="498" customFormat="1" ht="17.1" customHeight="1" spans="1:6">
      <c r="A498" s="34" t="s">
        <v>18</v>
      </c>
      <c r="B498" s="30"/>
      <c r="C498" s="31"/>
      <c r="D498" s="31"/>
      <c r="E498" s="32"/>
      <c r="F498" s="33"/>
    </row>
    <row r="499" customFormat="1" ht="17.1" customHeight="1" spans="1:6">
      <c r="A499" s="34" t="s">
        <v>367</v>
      </c>
      <c r="B499" s="30"/>
      <c r="C499" s="31">
        <v>136</v>
      </c>
      <c r="D499" s="31">
        <v>155</v>
      </c>
      <c r="E499" s="32">
        <f t="shared" si="9"/>
        <v>113.970588235294</v>
      </c>
      <c r="F499" s="33"/>
    </row>
    <row r="500" customFormat="1" ht="17.1" customHeight="1" spans="1:6">
      <c r="A500" s="34" t="s">
        <v>368</v>
      </c>
      <c r="B500" s="30"/>
      <c r="C500" s="31">
        <f>SUM(C501)</f>
        <v>60</v>
      </c>
      <c r="D500" s="31">
        <v>60</v>
      </c>
      <c r="E500" s="32">
        <f t="shared" si="9"/>
        <v>100</v>
      </c>
      <c r="F500" s="33"/>
    </row>
    <row r="501" customFormat="1" ht="17.1" customHeight="1" spans="1:6">
      <c r="A501" s="34" t="s">
        <v>369</v>
      </c>
      <c r="B501" s="30"/>
      <c r="C501" s="31">
        <v>60</v>
      </c>
      <c r="D501" s="31">
        <v>60</v>
      </c>
      <c r="E501" s="32">
        <f t="shared" si="9"/>
        <v>100</v>
      </c>
      <c r="F501" s="33"/>
    </row>
    <row r="502" customFormat="1" ht="17.1" customHeight="1" spans="1:6">
      <c r="A502" s="34" t="s">
        <v>370</v>
      </c>
      <c r="B502" s="30">
        <f>SUM(B503)</f>
        <v>5966</v>
      </c>
      <c r="C502" s="31">
        <f>SUM(C503)</f>
        <v>929</v>
      </c>
      <c r="D502" s="31">
        <v>760</v>
      </c>
      <c r="E502" s="32">
        <f t="shared" si="9"/>
        <v>81.8083961248654</v>
      </c>
      <c r="F502" s="33"/>
    </row>
    <row r="503" customFormat="1" ht="17.1" customHeight="1" spans="1:6">
      <c r="A503" s="34" t="s">
        <v>371</v>
      </c>
      <c r="B503" s="30">
        <v>5966</v>
      </c>
      <c r="C503" s="31">
        <v>929</v>
      </c>
      <c r="D503" s="31">
        <v>760</v>
      </c>
      <c r="E503" s="32">
        <f t="shared" si="9"/>
        <v>81.8083961248654</v>
      </c>
      <c r="F503" s="33"/>
    </row>
    <row r="504" customFormat="1" ht="17.1" customHeight="1" spans="1:6">
      <c r="A504" s="34" t="s">
        <v>372</v>
      </c>
      <c r="B504" s="30">
        <f>B505+B514+B516+B521+B525+B527+B529</f>
        <v>598</v>
      </c>
      <c r="C504" s="31">
        <f>C505+C514+C516+C521+C525+C527+C529</f>
        <v>3140</v>
      </c>
      <c r="D504" s="31">
        <f>D505+D514+D516+D521+D525+D527+D529</f>
        <v>3140</v>
      </c>
      <c r="E504" s="32">
        <f t="shared" si="9"/>
        <v>100</v>
      </c>
      <c r="F504" s="33">
        <v>47.1613097026134</v>
      </c>
    </row>
    <row r="505" customFormat="1" ht="17.1" customHeight="1" spans="1:6">
      <c r="A505" s="34" t="s">
        <v>373</v>
      </c>
      <c r="B505" s="30">
        <f>SUM(B506:B513)</f>
        <v>0</v>
      </c>
      <c r="C505" s="31">
        <f>SUM(C506:C513)</f>
        <v>188</v>
      </c>
      <c r="D505" s="31">
        <v>188</v>
      </c>
      <c r="E505" s="32">
        <f t="shared" si="9"/>
        <v>100</v>
      </c>
      <c r="F505" s="33"/>
    </row>
    <row r="506" customFormat="1" ht="17.1" customHeight="1" spans="1:6">
      <c r="A506" s="34" t="s">
        <v>11</v>
      </c>
      <c r="B506" s="30"/>
      <c r="C506" s="31">
        <v>111</v>
      </c>
      <c r="D506" s="31">
        <v>111</v>
      </c>
      <c r="E506" s="32">
        <f t="shared" si="9"/>
        <v>100</v>
      </c>
      <c r="F506" s="33"/>
    </row>
    <row r="507" customFormat="1" ht="17.1" customHeight="1" spans="1:6">
      <c r="A507" s="34" t="s">
        <v>12</v>
      </c>
      <c r="B507" s="30"/>
      <c r="C507" s="31"/>
      <c r="D507" s="31"/>
      <c r="E507" s="32"/>
      <c r="F507" s="33"/>
    </row>
    <row r="508" customFormat="1" ht="17.1" customHeight="1" spans="1:6">
      <c r="A508" s="34" t="s">
        <v>13</v>
      </c>
      <c r="B508" s="30"/>
      <c r="C508" s="31"/>
      <c r="D508" s="31"/>
      <c r="E508" s="32"/>
      <c r="F508" s="33"/>
    </row>
    <row r="509" customFormat="1" ht="17.1" customHeight="1" spans="1:6">
      <c r="A509" s="34" t="s">
        <v>374</v>
      </c>
      <c r="B509" s="30"/>
      <c r="C509" s="31"/>
      <c r="D509" s="31"/>
      <c r="E509" s="32"/>
      <c r="F509" s="33"/>
    </row>
    <row r="510" customFormat="1" ht="17.1" customHeight="1" spans="1:6">
      <c r="A510" s="34" t="s">
        <v>375</v>
      </c>
      <c r="B510" s="30"/>
      <c r="C510" s="31"/>
      <c r="D510" s="31"/>
      <c r="E510" s="32"/>
      <c r="F510" s="33"/>
    </row>
    <row r="511" customFormat="1" ht="17.1" customHeight="1" spans="1:6">
      <c r="A511" s="34" t="s">
        <v>376</v>
      </c>
      <c r="B511" s="30"/>
      <c r="C511" s="31"/>
      <c r="D511" s="31"/>
      <c r="E511" s="32"/>
      <c r="F511" s="33"/>
    </row>
    <row r="512" customFormat="1" ht="17.1" customHeight="1" spans="1:6">
      <c r="A512" s="34" t="s">
        <v>377</v>
      </c>
      <c r="B512" s="30"/>
      <c r="C512" s="31"/>
      <c r="D512" s="31"/>
      <c r="E512" s="32"/>
      <c r="F512" s="33"/>
    </row>
    <row r="513" customFormat="1" ht="17.1" customHeight="1" spans="1:6">
      <c r="A513" s="34" t="s">
        <v>378</v>
      </c>
      <c r="B513" s="30"/>
      <c r="C513" s="31">
        <v>77</v>
      </c>
      <c r="D513" s="31">
        <v>77</v>
      </c>
      <c r="E513" s="32">
        <f t="shared" si="9"/>
        <v>100</v>
      </c>
      <c r="F513" s="33"/>
    </row>
    <row r="514" customFormat="1" ht="17.1" customHeight="1" spans="1:6">
      <c r="A514" s="34" t="s">
        <v>379</v>
      </c>
      <c r="B514" s="30"/>
      <c r="C514" s="31"/>
      <c r="D514" s="31"/>
      <c r="E514" s="32"/>
      <c r="F514" s="33"/>
    </row>
    <row r="515" customFormat="1" ht="17.1" customHeight="1" spans="1:6">
      <c r="A515" s="34" t="s">
        <v>380</v>
      </c>
      <c r="B515" s="30"/>
      <c r="C515" s="31"/>
      <c r="D515" s="31"/>
      <c r="E515" s="32"/>
      <c r="F515" s="33"/>
    </row>
    <row r="516" customFormat="1" ht="17.1" customHeight="1" spans="1:6">
      <c r="A516" s="34" t="s">
        <v>381</v>
      </c>
      <c r="B516" s="30">
        <f>SUM(B517:B520)</f>
        <v>35</v>
      </c>
      <c r="C516" s="31">
        <f>SUM(C517:C520)</f>
        <v>959</v>
      </c>
      <c r="D516" s="37">
        <v>959</v>
      </c>
      <c r="E516" s="32">
        <f t="shared" si="9"/>
        <v>100</v>
      </c>
      <c r="F516" s="33"/>
    </row>
    <row r="517" customFormat="1" ht="17.1" customHeight="1" spans="1:6">
      <c r="A517" s="34" t="s">
        <v>382</v>
      </c>
      <c r="B517" s="30"/>
      <c r="C517" s="31"/>
      <c r="D517" s="37"/>
      <c r="E517" s="32"/>
      <c r="F517" s="33"/>
    </row>
    <row r="518" customFormat="1" ht="17.1" customHeight="1" spans="1:6">
      <c r="A518" s="34" t="s">
        <v>383</v>
      </c>
      <c r="B518" s="30"/>
      <c r="C518" s="31">
        <v>935</v>
      </c>
      <c r="D518" s="37">
        <v>935</v>
      </c>
      <c r="E518" s="32">
        <f t="shared" si="9"/>
        <v>100</v>
      </c>
      <c r="F518" s="33"/>
    </row>
    <row r="519" customFormat="1" ht="17.1" customHeight="1" spans="1:6">
      <c r="A519" s="34" t="s">
        <v>384</v>
      </c>
      <c r="B519" s="30"/>
      <c r="C519" s="31">
        <v>24</v>
      </c>
      <c r="D519" s="37">
        <v>24</v>
      </c>
      <c r="E519" s="32">
        <f t="shared" si="9"/>
        <v>100</v>
      </c>
      <c r="F519" s="33"/>
    </row>
    <row r="520" customFormat="1" ht="17.1" customHeight="1" spans="1:6">
      <c r="A520" s="34" t="s">
        <v>385</v>
      </c>
      <c r="B520" s="30">
        <v>35</v>
      </c>
      <c r="C520" s="31"/>
      <c r="D520" s="31"/>
      <c r="E520" s="32"/>
      <c r="F520" s="33"/>
    </row>
    <row r="521" customFormat="1" ht="17.1" customHeight="1" spans="1:6">
      <c r="A521" s="34" t="s">
        <v>386</v>
      </c>
      <c r="B521" s="30">
        <f>SUM(B522:B524)</f>
        <v>0</v>
      </c>
      <c r="C521" s="31">
        <f>SUM(C522:C524)</f>
        <v>1536</v>
      </c>
      <c r="D521" s="31">
        <f>SUM(D522:D524)</f>
        <v>1536</v>
      </c>
      <c r="E521" s="32">
        <f t="shared" si="9"/>
        <v>100</v>
      </c>
      <c r="F521" s="33"/>
    </row>
    <row r="522" customFormat="1" ht="17.1" customHeight="1" spans="1:6">
      <c r="A522" s="34" t="s">
        <v>387</v>
      </c>
      <c r="B522" s="30"/>
      <c r="C522" s="31">
        <v>515</v>
      </c>
      <c r="D522" s="37">
        <v>515</v>
      </c>
      <c r="E522" s="32">
        <f t="shared" si="9"/>
        <v>100</v>
      </c>
      <c r="F522" s="33"/>
    </row>
    <row r="523" customFormat="1" ht="17.1" customHeight="1" spans="1:6">
      <c r="A523" s="34" t="s">
        <v>388</v>
      </c>
      <c r="B523" s="30"/>
      <c r="C523" s="31">
        <v>1021</v>
      </c>
      <c r="D523" s="37">
        <v>1021</v>
      </c>
      <c r="E523" s="32">
        <f t="shared" si="9"/>
        <v>100</v>
      </c>
      <c r="F523" s="33"/>
    </row>
    <row r="524" customFormat="1" ht="17.1" customHeight="1" spans="1:6">
      <c r="A524" s="34" t="s">
        <v>389</v>
      </c>
      <c r="B524" s="30"/>
      <c r="C524" s="31"/>
      <c r="D524" s="31"/>
      <c r="E524" s="32"/>
      <c r="F524" s="33"/>
    </row>
    <row r="525" customFormat="1" ht="17.1" customHeight="1" spans="1:6">
      <c r="A525" s="34" t="s">
        <v>390</v>
      </c>
      <c r="B525" s="30">
        <f t="shared" ref="B525:B529" si="10">SUM(B526)</f>
        <v>422</v>
      </c>
      <c r="C525" s="31">
        <f t="shared" ref="C525:C529" si="11">SUM(C526)</f>
        <v>0</v>
      </c>
      <c r="D525" s="31"/>
      <c r="E525" s="32"/>
      <c r="F525" s="33"/>
    </row>
    <row r="526" customFormat="1" ht="17.1" customHeight="1" spans="1:6">
      <c r="A526" s="34" t="s">
        <v>391</v>
      </c>
      <c r="B526" s="30">
        <v>422</v>
      </c>
      <c r="C526" s="31"/>
      <c r="D526" s="31"/>
      <c r="E526" s="32"/>
      <c r="F526" s="33"/>
    </row>
    <row r="527" customFormat="1" ht="17.1" customHeight="1" spans="1:6">
      <c r="A527" s="34" t="s">
        <v>392</v>
      </c>
      <c r="B527" s="30">
        <f t="shared" si="10"/>
        <v>141</v>
      </c>
      <c r="C527" s="31">
        <f t="shared" si="11"/>
        <v>61</v>
      </c>
      <c r="D527" s="37">
        <f>D528</f>
        <v>61</v>
      </c>
      <c r="E527" s="32">
        <f t="shared" si="9"/>
        <v>100</v>
      </c>
      <c r="F527" s="33"/>
    </row>
    <row r="528" customFormat="1" ht="17.1" customHeight="1" spans="1:6">
      <c r="A528" s="34" t="s">
        <v>393</v>
      </c>
      <c r="B528" s="30">
        <v>141</v>
      </c>
      <c r="C528" s="31">
        <v>61</v>
      </c>
      <c r="D528" s="37">
        <v>61</v>
      </c>
      <c r="E528" s="32">
        <f t="shared" si="9"/>
        <v>100</v>
      </c>
      <c r="F528" s="33"/>
    </row>
    <row r="529" customFormat="1" ht="17.1" customHeight="1" spans="1:6">
      <c r="A529" s="34" t="s">
        <v>394</v>
      </c>
      <c r="B529" s="30">
        <f t="shared" si="10"/>
        <v>0</v>
      </c>
      <c r="C529" s="31">
        <f t="shared" si="11"/>
        <v>396</v>
      </c>
      <c r="D529" s="37">
        <f>D530</f>
        <v>396</v>
      </c>
      <c r="E529" s="32">
        <f t="shared" si="9"/>
        <v>100</v>
      </c>
      <c r="F529" s="33"/>
    </row>
    <row r="530" customFormat="1" ht="17.1" customHeight="1" spans="1:6">
      <c r="A530" s="34" t="s">
        <v>395</v>
      </c>
      <c r="B530" s="30"/>
      <c r="C530" s="31">
        <v>396</v>
      </c>
      <c r="D530" s="37">
        <v>396</v>
      </c>
      <c r="E530" s="32">
        <f t="shared" si="9"/>
        <v>100</v>
      </c>
      <c r="F530" s="33"/>
    </row>
    <row r="531" customFormat="1" ht="17.1" customHeight="1" spans="1:6">
      <c r="A531" s="34" t="s">
        <v>396</v>
      </c>
      <c r="B531" s="30">
        <f>B532+B539+B541+B544+B546+B548</f>
        <v>4826</v>
      </c>
      <c r="C531" s="31">
        <f>C532+C539+C541+C544+C546+C548</f>
        <v>9403</v>
      </c>
      <c r="D531" s="31">
        <f>D532+D539+D541+D544+D546+D548</f>
        <v>10206</v>
      </c>
      <c r="E531" s="32">
        <f t="shared" ref="E531:E595" si="12">D531/C531*100</f>
        <v>108.539827714559</v>
      </c>
      <c r="F531" s="33">
        <v>91.9045475011256</v>
      </c>
    </row>
    <row r="532" customFormat="1" ht="17.1" customHeight="1" spans="1:6">
      <c r="A532" s="34" t="s">
        <v>397</v>
      </c>
      <c r="B532" s="30">
        <f>SUM(B533:B538)</f>
        <v>3407</v>
      </c>
      <c r="C532" s="31">
        <f>SUM(C533:C538)</f>
        <v>4719</v>
      </c>
      <c r="D532" s="37">
        <v>5606</v>
      </c>
      <c r="E532" s="32">
        <f t="shared" si="12"/>
        <v>118.796355159992</v>
      </c>
      <c r="F532" s="33"/>
    </row>
    <row r="533" customFormat="1" ht="17.1" customHeight="1" spans="1:6">
      <c r="A533" s="34" t="s">
        <v>11</v>
      </c>
      <c r="B533" s="30">
        <v>963</v>
      </c>
      <c r="C533" s="31">
        <v>1190</v>
      </c>
      <c r="D533" s="37">
        <v>1585</v>
      </c>
      <c r="E533" s="32">
        <f t="shared" si="12"/>
        <v>133.193277310924</v>
      </c>
      <c r="F533" s="33"/>
    </row>
    <row r="534" customFormat="1" ht="17.1" customHeight="1" spans="1:6">
      <c r="A534" s="34" t="s">
        <v>12</v>
      </c>
      <c r="B534" s="30"/>
      <c r="C534" s="31"/>
      <c r="D534" s="37"/>
      <c r="E534" s="32"/>
      <c r="F534" s="33"/>
    </row>
    <row r="535" customFormat="1" ht="17.1" customHeight="1" spans="1:6">
      <c r="A535" s="34" t="s">
        <v>13</v>
      </c>
      <c r="B535" s="30"/>
      <c r="C535" s="31"/>
      <c r="D535" s="37"/>
      <c r="E535" s="32"/>
      <c r="F535" s="33"/>
    </row>
    <row r="536" customFormat="1" ht="17.1" customHeight="1" spans="1:6">
      <c r="A536" s="34" t="s">
        <v>398</v>
      </c>
      <c r="B536" s="30">
        <v>46</v>
      </c>
      <c r="C536" s="31">
        <v>557</v>
      </c>
      <c r="D536" s="37">
        <v>557</v>
      </c>
      <c r="E536" s="32">
        <f t="shared" si="12"/>
        <v>100</v>
      </c>
      <c r="F536" s="33"/>
    </row>
    <row r="537" customFormat="1" ht="17.1" customHeight="1" spans="1:6">
      <c r="A537" s="34" t="s">
        <v>399</v>
      </c>
      <c r="B537" s="30">
        <v>224</v>
      </c>
      <c r="C537" s="31">
        <v>187</v>
      </c>
      <c r="D537" s="37">
        <v>227</v>
      </c>
      <c r="E537" s="32">
        <f t="shared" si="12"/>
        <v>121.390374331551</v>
      </c>
      <c r="F537" s="33"/>
    </row>
    <row r="538" customFormat="1" ht="17.1" customHeight="1" spans="1:6">
      <c r="A538" s="34" t="s">
        <v>400</v>
      </c>
      <c r="B538" s="30">
        <v>2174</v>
      </c>
      <c r="C538" s="31">
        <v>2785</v>
      </c>
      <c r="D538" s="37">
        <v>3237</v>
      </c>
      <c r="E538" s="32">
        <f t="shared" si="12"/>
        <v>116.229802513465</v>
      </c>
      <c r="F538" s="33"/>
    </row>
    <row r="539" customFormat="1" ht="17.1" customHeight="1" spans="1:6">
      <c r="A539" s="34" t="s">
        <v>401</v>
      </c>
      <c r="B539" s="30">
        <f>SUM(B540)</f>
        <v>5</v>
      </c>
      <c r="C539" s="31">
        <f>SUM(C540)</f>
        <v>0</v>
      </c>
      <c r="D539" s="31"/>
      <c r="E539" s="32"/>
      <c r="F539" s="33"/>
    </row>
    <row r="540" customFormat="1" ht="17.1" customHeight="1" spans="1:6">
      <c r="A540" s="34" t="s">
        <v>402</v>
      </c>
      <c r="B540" s="30">
        <v>5</v>
      </c>
      <c r="C540" s="31"/>
      <c r="D540" s="31"/>
      <c r="E540" s="32"/>
      <c r="F540" s="33"/>
    </row>
    <row r="541" customFormat="1" ht="17.1" customHeight="1" spans="1:6">
      <c r="A541" s="34" t="s">
        <v>403</v>
      </c>
      <c r="B541" s="30">
        <f>SUM(B542:B543)</f>
        <v>38</v>
      </c>
      <c r="C541" s="31">
        <f>SUM(C542:C543)</f>
        <v>60</v>
      </c>
      <c r="D541" s="37">
        <f>SUM(D542:D543)</f>
        <v>60</v>
      </c>
      <c r="E541" s="32">
        <f t="shared" si="12"/>
        <v>100</v>
      </c>
      <c r="F541" s="33"/>
    </row>
    <row r="542" customFormat="1" ht="17.1" customHeight="1" spans="1:6">
      <c r="A542" s="34" t="s">
        <v>404</v>
      </c>
      <c r="B542" s="30"/>
      <c r="C542" s="31">
        <v>10</v>
      </c>
      <c r="D542" s="37">
        <v>10</v>
      </c>
      <c r="E542" s="32">
        <f t="shared" si="12"/>
        <v>100</v>
      </c>
      <c r="F542" s="33"/>
    </row>
    <row r="543" customFormat="1" ht="17.1" customHeight="1" spans="1:6">
      <c r="A543" s="34" t="s">
        <v>405</v>
      </c>
      <c r="B543" s="30">
        <v>38</v>
      </c>
      <c r="C543" s="31">
        <v>50</v>
      </c>
      <c r="D543" s="37">
        <v>50</v>
      </c>
      <c r="E543" s="32">
        <f t="shared" si="12"/>
        <v>100</v>
      </c>
      <c r="F543" s="33"/>
    </row>
    <row r="544" customFormat="1" ht="17.1" customHeight="1" spans="1:6">
      <c r="A544" s="34" t="s">
        <v>406</v>
      </c>
      <c r="B544" s="30">
        <f t="shared" ref="B544:B548" si="13">SUM(B545)</f>
        <v>1168</v>
      </c>
      <c r="C544" s="31">
        <f t="shared" ref="C544:C548" si="14">SUM(C545)</f>
        <v>3372</v>
      </c>
      <c r="D544" s="37">
        <f t="shared" ref="D544:D548" si="15">D545</f>
        <v>4004</v>
      </c>
      <c r="E544" s="32">
        <f t="shared" si="12"/>
        <v>118.742586002372</v>
      </c>
      <c r="F544" s="33"/>
    </row>
    <row r="545" customFormat="1" ht="17.1" customHeight="1" spans="1:6">
      <c r="A545" s="34" t="s">
        <v>407</v>
      </c>
      <c r="B545" s="30">
        <v>1168</v>
      </c>
      <c r="C545" s="31">
        <v>3372</v>
      </c>
      <c r="D545" s="37">
        <v>4004</v>
      </c>
      <c r="E545" s="32">
        <f t="shared" si="12"/>
        <v>118.742586002372</v>
      </c>
      <c r="F545" s="33"/>
    </row>
    <row r="546" customFormat="1" ht="17.1" customHeight="1" spans="1:6">
      <c r="A546" s="34" t="s">
        <v>408</v>
      </c>
      <c r="B546" s="30">
        <f t="shared" si="13"/>
        <v>14</v>
      </c>
      <c r="C546" s="31">
        <f t="shared" si="14"/>
        <v>94</v>
      </c>
      <c r="D546" s="37">
        <f t="shared" si="15"/>
        <v>94</v>
      </c>
      <c r="E546" s="32">
        <f t="shared" si="12"/>
        <v>100</v>
      </c>
      <c r="F546" s="33"/>
    </row>
    <row r="547" customFormat="1" ht="17.1" customHeight="1" spans="1:6">
      <c r="A547" s="34" t="s">
        <v>409</v>
      </c>
      <c r="B547" s="30">
        <v>14</v>
      </c>
      <c r="C547" s="31">
        <v>94</v>
      </c>
      <c r="D547" s="37">
        <v>94</v>
      </c>
      <c r="E547" s="32">
        <f t="shared" si="12"/>
        <v>100</v>
      </c>
      <c r="F547" s="33"/>
    </row>
    <row r="548" customFormat="1" ht="17.1" customHeight="1" spans="1:6">
      <c r="A548" s="34" t="s">
        <v>410</v>
      </c>
      <c r="B548" s="30">
        <f t="shared" si="13"/>
        <v>194</v>
      </c>
      <c r="C548" s="31">
        <f t="shared" si="14"/>
        <v>1158</v>
      </c>
      <c r="D548" s="37">
        <f t="shared" si="15"/>
        <v>442</v>
      </c>
      <c r="E548" s="32">
        <f t="shared" si="12"/>
        <v>38.1692573402418</v>
      </c>
      <c r="F548" s="33"/>
    </row>
    <row r="549" customFormat="1" ht="17.1" customHeight="1" spans="1:6">
      <c r="A549" s="34" t="s">
        <v>411</v>
      </c>
      <c r="B549" s="30">
        <v>194</v>
      </c>
      <c r="C549" s="31">
        <v>1158</v>
      </c>
      <c r="D549" s="37">
        <v>442</v>
      </c>
      <c r="E549" s="32">
        <f t="shared" si="12"/>
        <v>38.1692573402418</v>
      </c>
      <c r="F549" s="33"/>
    </row>
    <row r="550" customFormat="1" ht="17.1" customHeight="1" spans="1:6">
      <c r="A550" s="34" t="s">
        <v>412</v>
      </c>
      <c r="B550" s="31">
        <f>B551+B571+B590+B610+B617+B621+B627+B624</f>
        <v>93521</v>
      </c>
      <c r="C550" s="31">
        <f>C551+C571+C590+C610+C617+C621+C627+C624</f>
        <v>159522</v>
      </c>
      <c r="D550" s="31">
        <f>D551+D571+D590+D610+D617+D621+D627+D624</f>
        <v>160254</v>
      </c>
      <c r="E550" s="32">
        <f t="shared" si="12"/>
        <v>100.458870876744</v>
      </c>
      <c r="F550" s="33">
        <v>101.929779926218</v>
      </c>
    </row>
    <row r="551" customFormat="1" ht="17.1" customHeight="1" spans="1:6">
      <c r="A551" s="34" t="s">
        <v>413</v>
      </c>
      <c r="B551" s="30">
        <f>SUM(B552:B570)</f>
        <v>25573</v>
      </c>
      <c r="C551" s="31">
        <f>SUM(C552:C570)</f>
        <v>62193</v>
      </c>
      <c r="D551" s="31">
        <f>SUM(D552:D570)</f>
        <v>58783</v>
      </c>
      <c r="E551" s="32">
        <f t="shared" si="12"/>
        <v>94.5170678372164</v>
      </c>
      <c r="F551" s="33"/>
    </row>
    <row r="552" customFormat="1" ht="17.1" customHeight="1" spans="1:6">
      <c r="A552" s="34" t="s">
        <v>11</v>
      </c>
      <c r="B552" s="30">
        <v>610</v>
      </c>
      <c r="C552" s="31">
        <v>751</v>
      </c>
      <c r="D552" s="37">
        <v>888</v>
      </c>
      <c r="E552" s="32">
        <f t="shared" si="12"/>
        <v>118.242343541944</v>
      </c>
      <c r="F552" s="33"/>
    </row>
    <row r="553" customFormat="1" ht="17.1" customHeight="1" spans="1:6">
      <c r="A553" s="34" t="s">
        <v>12</v>
      </c>
      <c r="B553" s="30"/>
      <c r="C553" s="31"/>
      <c r="D553" s="37"/>
      <c r="E553" s="32"/>
      <c r="F553" s="33"/>
    </row>
    <row r="554" customFormat="1" ht="17.1" customHeight="1" spans="1:6">
      <c r="A554" s="34" t="s">
        <v>13</v>
      </c>
      <c r="B554" s="30"/>
      <c r="C554" s="31"/>
      <c r="D554" s="37"/>
      <c r="E554" s="32"/>
      <c r="F554" s="33"/>
    </row>
    <row r="555" customFormat="1" ht="17.1" customHeight="1" spans="1:6">
      <c r="A555" s="34" t="s">
        <v>18</v>
      </c>
      <c r="B555" s="30">
        <v>3399</v>
      </c>
      <c r="C555" s="31">
        <v>4144</v>
      </c>
      <c r="D555" s="37">
        <v>4889</v>
      </c>
      <c r="E555" s="32">
        <f t="shared" si="12"/>
        <v>117.977799227799</v>
      </c>
      <c r="F555" s="33"/>
    </row>
    <row r="556" customFormat="1" ht="17.1" customHeight="1" spans="1:6">
      <c r="A556" s="34" t="s">
        <v>414</v>
      </c>
      <c r="B556" s="30"/>
      <c r="C556" s="31"/>
      <c r="D556" s="37"/>
      <c r="E556" s="32"/>
      <c r="F556" s="33"/>
    </row>
    <row r="557" customFormat="1" ht="17.1" customHeight="1" spans="1:6">
      <c r="A557" s="34" t="s">
        <v>415</v>
      </c>
      <c r="B557" s="30">
        <v>18</v>
      </c>
      <c r="C557" s="31">
        <v>1037</v>
      </c>
      <c r="D557" s="37">
        <v>455</v>
      </c>
      <c r="E557" s="32">
        <f t="shared" si="12"/>
        <v>43.8765670202507</v>
      </c>
      <c r="F557" s="33"/>
    </row>
    <row r="558" customFormat="1" ht="17.1" customHeight="1" spans="1:6">
      <c r="A558" s="34" t="s">
        <v>416</v>
      </c>
      <c r="B558" s="30">
        <v>51</v>
      </c>
      <c r="C558" s="31">
        <v>85</v>
      </c>
      <c r="D558" s="37">
        <v>62</v>
      </c>
      <c r="E558" s="32">
        <f t="shared" si="12"/>
        <v>72.9411764705882</v>
      </c>
      <c r="F558" s="33"/>
    </row>
    <row r="559" customFormat="1" ht="17.1" customHeight="1" spans="1:6">
      <c r="A559" s="34" t="s">
        <v>417</v>
      </c>
      <c r="B559" s="30">
        <v>43</v>
      </c>
      <c r="C559" s="31">
        <v>43</v>
      </c>
      <c r="D559" s="37">
        <v>43</v>
      </c>
      <c r="E559" s="32">
        <f t="shared" si="12"/>
        <v>100</v>
      </c>
      <c r="F559" s="33"/>
    </row>
    <row r="560" customFormat="1" ht="17.1" customHeight="1" spans="1:6">
      <c r="A560" s="34" t="s">
        <v>418</v>
      </c>
      <c r="B560" s="30"/>
      <c r="C560" s="31">
        <v>27</v>
      </c>
      <c r="D560" s="37">
        <v>1357</v>
      </c>
      <c r="E560" s="32">
        <f t="shared" si="12"/>
        <v>5025.92592592593</v>
      </c>
      <c r="F560" s="33"/>
    </row>
    <row r="561" customFormat="1" ht="17.1" customHeight="1" spans="1:6">
      <c r="A561" s="34" t="s">
        <v>419</v>
      </c>
      <c r="B561" s="30">
        <v>15</v>
      </c>
      <c r="C561" s="31">
        <v>21951</v>
      </c>
      <c r="D561" s="37">
        <v>21027</v>
      </c>
      <c r="E561" s="32">
        <f t="shared" si="12"/>
        <v>95.7906245729124</v>
      </c>
      <c r="F561" s="33"/>
    </row>
    <row r="562" customFormat="1" ht="17.1" customHeight="1" spans="1:6">
      <c r="A562" s="34" t="s">
        <v>420</v>
      </c>
      <c r="B562" s="30"/>
      <c r="C562" s="31"/>
      <c r="D562" s="37"/>
      <c r="E562" s="32"/>
      <c r="F562" s="33"/>
    </row>
    <row r="563" customFormat="1" ht="17.1" customHeight="1" spans="1:6">
      <c r="A563" s="34" t="s">
        <v>421</v>
      </c>
      <c r="B563" s="30"/>
      <c r="C563" s="31"/>
      <c r="D563" s="37"/>
      <c r="E563" s="32"/>
      <c r="F563" s="33"/>
    </row>
    <row r="564" customFormat="1" ht="17.1" customHeight="1" spans="1:6">
      <c r="A564" s="34" t="s">
        <v>422</v>
      </c>
      <c r="B564" s="30"/>
      <c r="C564" s="31"/>
      <c r="D564" s="37"/>
      <c r="E564" s="32"/>
      <c r="F564" s="33"/>
    </row>
    <row r="565" customFormat="1" ht="17.1" customHeight="1" spans="1:6">
      <c r="A565" s="34" t="s">
        <v>423</v>
      </c>
      <c r="B565" s="30">
        <v>284</v>
      </c>
      <c r="C565" s="31"/>
      <c r="D565" s="37"/>
      <c r="E565" s="32"/>
      <c r="F565" s="33"/>
    </row>
    <row r="566" customFormat="1" ht="17.1" customHeight="1" spans="1:6">
      <c r="A566" s="34" t="s">
        <v>424</v>
      </c>
      <c r="B566" s="30"/>
      <c r="C566" s="31">
        <v>1484</v>
      </c>
      <c r="D566" s="37">
        <v>993</v>
      </c>
      <c r="E566" s="32">
        <f t="shared" si="12"/>
        <v>66.9137466307278</v>
      </c>
      <c r="F566" s="33"/>
    </row>
    <row r="567" customFormat="1" ht="17.1" customHeight="1" spans="1:6">
      <c r="A567" s="34" t="s">
        <v>425</v>
      </c>
      <c r="B567" s="30">
        <v>82</v>
      </c>
      <c r="C567" s="31">
        <v>60</v>
      </c>
      <c r="D567" s="37">
        <v>10489</v>
      </c>
      <c r="E567" s="32">
        <f t="shared" si="12"/>
        <v>17481.6666666667</v>
      </c>
      <c r="F567" s="33"/>
    </row>
    <row r="568" customFormat="1" ht="17.1" customHeight="1" spans="1:6">
      <c r="A568" s="34" t="s">
        <v>426</v>
      </c>
      <c r="B568" s="30"/>
      <c r="C568" s="31">
        <v>561</v>
      </c>
      <c r="D568" s="37">
        <v>561</v>
      </c>
      <c r="E568" s="32">
        <f t="shared" si="12"/>
        <v>100</v>
      </c>
      <c r="F568" s="33"/>
    </row>
    <row r="569" customFormat="1" ht="17.1" customHeight="1" spans="1:6">
      <c r="A569" s="34" t="s">
        <v>427</v>
      </c>
      <c r="B569" s="30">
        <v>7930</v>
      </c>
      <c r="C569" s="31">
        <v>11886</v>
      </c>
      <c r="D569" s="37">
        <v>12732</v>
      </c>
      <c r="E569" s="32">
        <f t="shared" si="12"/>
        <v>107.117617364967</v>
      </c>
      <c r="F569" s="33"/>
    </row>
    <row r="570" customFormat="1" ht="17.1" customHeight="1" spans="1:6">
      <c r="A570" s="34" t="s">
        <v>428</v>
      </c>
      <c r="B570" s="30">
        <v>13141</v>
      </c>
      <c r="C570" s="31">
        <v>20164</v>
      </c>
      <c r="D570" s="37">
        <v>5287</v>
      </c>
      <c r="E570" s="32">
        <f t="shared" si="12"/>
        <v>26.2199960325332</v>
      </c>
      <c r="F570" s="33"/>
    </row>
    <row r="571" customFormat="1" ht="17.1" customHeight="1" spans="1:6">
      <c r="A571" s="34" t="s">
        <v>429</v>
      </c>
      <c r="B571" s="30">
        <f>SUM(B572:B589)</f>
        <v>7416</v>
      </c>
      <c r="C571" s="31">
        <f>SUM(C572:C589)</f>
        <v>14244</v>
      </c>
      <c r="D571" s="31">
        <f>SUM(D572:D589)</f>
        <v>12843</v>
      </c>
      <c r="E571" s="32">
        <f t="shared" si="12"/>
        <v>90.1642796967144</v>
      </c>
      <c r="F571" s="33"/>
    </row>
    <row r="572" customFormat="1" ht="17.1" customHeight="1" spans="1:6">
      <c r="A572" s="34" t="s">
        <v>11</v>
      </c>
      <c r="B572" s="30">
        <v>48</v>
      </c>
      <c r="C572" s="31">
        <v>60</v>
      </c>
      <c r="D572" s="37">
        <v>60</v>
      </c>
      <c r="E572" s="32">
        <f t="shared" si="12"/>
        <v>100</v>
      </c>
      <c r="F572" s="33"/>
    </row>
    <row r="573" customFormat="1" ht="17.1" customHeight="1" spans="1:6">
      <c r="A573" s="34" t="s">
        <v>12</v>
      </c>
      <c r="B573" s="30"/>
      <c r="C573" s="31"/>
      <c r="D573" s="37"/>
      <c r="E573" s="32"/>
      <c r="F573" s="33"/>
    </row>
    <row r="574" customFormat="1" ht="17.1" customHeight="1" spans="1:6">
      <c r="A574" s="34" t="s">
        <v>13</v>
      </c>
      <c r="B574" s="30"/>
      <c r="C574" s="31"/>
      <c r="D574" s="37"/>
      <c r="E574" s="32"/>
      <c r="F574" s="33"/>
    </row>
    <row r="575" customFormat="1" ht="17.1" customHeight="1" spans="1:6">
      <c r="A575" s="34" t="s">
        <v>430</v>
      </c>
      <c r="B575" s="30">
        <v>3350</v>
      </c>
      <c r="C575" s="31">
        <v>4028</v>
      </c>
      <c r="D575" s="37">
        <v>4605</v>
      </c>
      <c r="E575" s="32">
        <f t="shared" si="12"/>
        <v>114.324726911619</v>
      </c>
      <c r="F575" s="33"/>
    </row>
    <row r="576" customFormat="1" ht="17.1" customHeight="1" spans="1:6">
      <c r="A576" s="34" t="s">
        <v>431</v>
      </c>
      <c r="B576" s="30">
        <v>551</v>
      </c>
      <c r="C576" s="31">
        <v>3063</v>
      </c>
      <c r="D576" s="37">
        <v>2917</v>
      </c>
      <c r="E576" s="32">
        <f t="shared" si="12"/>
        <v>95.2334312765263</v>
      </c>
      <c r="F576" s="33"/>
    </row>
    <row r="577" customFormat="1" ht="17.1" customHeight="1" spans="1:6">
      <c r="A577" s="34" t="s">
        <v>432</v>
      </c>
      <c r="B577" s="30">
        <v>7</v>
      </c>
      <c r="C577" s="31">
        <v>7</v>
      </c>
      <c r="D577" s="37">
        <v>7</v>
      </c>
      <c r="E577" s="32">
        <f t="shared" si="12"/>
        <v>100</v>
      </c>
      <c r="F577" s="33"/>
    </row>
    <row r="578" customFormat="1" ht="17.1" customHeight="1" spans="1:6">
      <c r="A578" s="34" t="s">
        <v>433</v>
      </c>
      <c r="B578" s="30">
        <v>74</v>
      </c>
      <c r="C578" s="31">
        <v>1400</v>
      </c>
      <c r="D578" s="37">
        <v>1115</v>
      </c>
      <c r="E578" s="32">
        <f t="shared" si="12"/>
        <v>79.6428571428571</v>
      </c>
      <c r="F578" s="33"/>
    </row>
    <row r="579" customFormat="1" ht="17.1" customHeight="1" spans="1:6">
      <c r="A579" s="34" t="s">
        <v>434</v>
      </c>
      <c r="B579" s="30">
        <v>954</v>
      </c>
      <c r="C579" s="31">
        <v>3285</v>
      </c>
      <c r="D579" s="37">
        <v>2435</v>
      </c>
      <c r="E579" s="32">
        <f t="shared" si="12"/>
        <v>74.1248097412481</v>
      </c>
      <c r="F579" s="33"/>
    </row>
    <row r="580" customFormat="1" ht="17.1" customHeight="1" spans="1:6">
      <c r="A580" s="34" t="s">
        <v>435</v>
      </c>
      <c r="B580" s="30"/>
      <c r="C580" s="31">
        <v>30</v>
      </c>
      <c r="D580" s="37"/>
      <c r="E580" s="32">
        <f t="shared" si="12"/>
        <v>0</v>
      </c>
      <c r="F580" s="33"/>
    </row>
    <row r="581" customFormat="1" ht="17.1" customHeight="1" spans="1:6">
      <c r="A581" s="34" t="s">
        <v>436</v>
      </c>
      <c r="B581" s="30"/>
      <c r="C581" s="31"/>
      <c r="D581" s="37"/>
      <c r="E581" s="32"/>
      <c r="F581" s="33"/>
    </row>
    <row r="582" customFormat="1" ht="17.1" customHeight="1" spans="1:6">
      <c r="A582" s="34" t="s">
        <v>437</v>
      </c>
      <c r="B582" s="30"/>
      <c r="C582" s="31">
        <v>10</v>
      </c>
      <c r="D582" s="37">
        <v>10</v>
      </c>
      <c r="E582" s="32">
        <f t="shared" si="12"/>
        <v>100</v>
      </c>
      <c r="F582" s="33"/>
    </row>
    <row r="583" customFormat="1" ht="17.1" customHeight="1" spans="1:6">
      <c r="A583" s="34" t="s">
        <v>438</v>
      </c>
      <c r="B583" s="30"/>
      <c r="C583" s="31"/>
      <c r="D583" s="37"/>
      <c r="E583" s="32"/>
      <c r="F583" s="33"/>
    </row>
    <row r="584" customFormat="1" ht="17.1" customHeight="1" spans="1:6">
      <c r="A584" s="34" t="s">
        <v>439</v>
      </c>
      <c r="B584" s="30"/>
      <c r="C584" s="31">
        <v>226</v>
      </c>
      <c r="D584" s="37">
        <v>126</v>
      </c>
      <c r="E584" s="32">
        <f t="shared" si="12"/>
        <v>55.7522123893805</v>
      </c>
      <c r="F584" s="33"/>
    </row>
    <row r="585" customFormat="1" ht="17.1" customHeight="1" spans="1:6">
      <c r="A585" s="34" t="s">
        <v>440</v>
      </c>
      <c r="B585" s="30"/>
      <c r="C585" s="31"/>
      <c r="D585" s="37"/>
      <c r="E585" s="32"/>
      <c r="F585" s="33"/>
    </row>
    <row r="586" customFormat="1" ht="17.1" customHeight="1" spans="1:6">
      <c r="A586" s="34" t="s">
        <v>441</v>
      </c>
      <c r="B586" s="30">
        <v>335</v>
      </c>
      <c r="C586" s="31">
        <v>1358</v>
      </c>
      <c r="D586" s="37">
        <v>1364</v>
      </c>
      <c r="E586" s="32">
        <f t="shared" si="12"/>
        <v>100.441826215022</v>
      </c>
      <c r="F586" s="33"/>
    </row>
    <row r="587" customFormat="1" ht="17.1" customHeight="1" spans="1:6">
      <c r="A587" s="34" t="s">
        <v>442</v>
      </c>
      <c r="B587" s="30"/>
      <c r="C587" s="31"/>
      <c r="D587" s="37"/>
      <c r="E587" s="32"/>
      <c r="F587" s="33"/>
    </row>
    <row r="588" customFormat="1" ht="17.1" customHeight="1" spans="1:6">
      <c r="A588" s="34" t="s">
        <v>420</v>
      </c>
      <c r="B588" s="30"/>
      <c r="C588" s="31"/>
      <c r="D588" s="31"/>
      <c r="E588" s="32"/>
      <c r="F588" s="33"/>
    </row>
    <row r="589" customFormat="1" ht="17.1" customHeight="1" spans="1:6">
      <c r="A589" s="34" t="s">
        <v>443</v>
      </c>
      <c r="B589" s="30">
        <v>2097</v>
      </c>
      <c r="C589" s="31">
        <v>777</v>
      </c>
      <c r="D589" s="31">
        <v>204</v>
      </c>
      <c r="E589" s="32">
        <f t="shared" si="12"/>
        <v>26.2548262548263</v>
      </c>
      <c r="F589" s="33"/>
    </row>
    <row r="590" customFormat="1" ht="17.1" customHeight="1" spans="1:6">
      <c r="A590" s="34" t="s">
        <v>444</v>
      </c>
      <c r="B590" s="30">
        <f>SUM(B591:B609)</f>
        <v>2218</v>
      </c>
      <c r="C590" s="31">
        <f>SUM(C591:C609)</f>
        <v>11225</v>
      </c>
      <c r="D590" s="31">
        <f>SUM(D591:D609)</f>
        <v>10936</v>
      </c>
      <c r="E590" s="32">
        <f t="shared" si="12"/>
        <v>97.4253897550111</v>
      </c>
      <c r="F590" s="33"/>
    </row>
    <row r="591" customFormat="1" ht="17.1" customHeight="1" spans="1:6">
      <c r="A591" s="34" t="s">
        <v>11</v>
      </c>
      <c r="B591" s="30">
        <v>244</v>
      </c>
      <c r="C591" s="31">
        <v>303</v>
      </c>
      <c r="D591" s="37">
        <v>420</v>
      </c>
      <c r="E591" s="32">
        <f t="shared" si="12"/>
        <v>138.613861386139</v>
      </c>
      <c r="F591" s="33"/>
    </row>
    <row r="592" customFormat="1" ht="17.1" customHeight="1" spans="1:6">
      <c r="A592" s="34" t="s">
        <v>12</v>
      </c>
      <c r="B592" s="30"/>
      <c r="C592" s="31"/>
      <c r="D592" s="37"/>
      <c r="E592" s="32"/>
      <c r="F592" s="33"/>
    </row>
    <row r="593" customFormat="1" ht="17.1" customHeight="1" spans="1:6">
      <c r="A593" s="34" t="s">
        <v>13</v>
      </c>
      <c r="B593" s="30"/>
      <c r="C593" s="31"/>
      <c r="D593" s="37"/>
      <c r="E593" s="32"/>
      <c r="F593" s="33"/>
    </row>
    <row r="594" customFormat="1" ht="17.1" customHeight="1" spans="1:6">
      <c r="A594" s="34" t="s">
        <v>445</v>
      </c>
      <c r="B594" s="30">
        <v>22</v>
      </c>
      <c r="C594" s="31">
        <v>22</v>
      </c>
      <c r="D594" s="37">
        <v>22</v>
      </c>
      <c r="E594" s="32">
        <f t="shared" si="12"/>
        <v>100</v>
      </c>
      <c r="F594" s="33"/>
    </row>
    <row r="595" customFormat="1" ht="17.1" customHeight="1" spans="1:6">
      <c r="A595" s="34" t="s">
        <v>446</v>
      </c>
      <c r="B595" s="30">
        <v>31</v>
      </c>
      <c r="C595" s="31">
        <v>5045</v>
      </c>
      <c r="D595" s="37">
        <v>4022</v>
      </c>
      <c r="E595" s="32">
        <f t="shared" si="12"/>
        <v>79.7224975222993</v>
      </c>
      <c r="F595" s="33"/>
    </row>
    <row r="596" customFormat="1" ht="17.1" customHeight="1" spans="1:6">
      <c r="A596" s="34" t="s">
        <v>447</v>
      </c>
      <c r="B596" s="30"/>
      <c r="C596" s="31"/>
      <c r="D596" s="37"/>
      <c r="E596" s="32"/>
      <c r="F596" s="33"/>
    </row>
    <row r="597" customFormat="1" ht="17.1" customHeight="1" spans="1:6">
      <c r="A597" s="34" t="s">
        <v>448</v>
      </c>
      <c r="B597" s="30">
        <v>68</v>
      </c>
      <c r="C597" s="31">
        <v>68</v>
      </c>
      <c r="D597" s="37">
        <v>68</v>
      </c>
      <c r="E597" s="32">
        <f>D597/C597*100</f>
        <v>100</v>
      </c>
      <c r="F597" s="33"/>
    </row>
    <row r="598" customFormat="1" ht="17.1" customHeight="1" spans="1:6">
      <c r="A598" s="34" t="s">
        <v>449</v>
      </c>
      <c r="B598" s="30">
        <v>176</v>
      </c>
      <c r="C598" s="31">
        <v>205</v>
      </c>
      <c r="D598" s="37">
        <v>212</v>
      </c>
      <c r="E598" s="32">
        <f>D598/C598*100</f>
        <v>103.414634146341</v>
      </c>
      <c r="F598" s="33"/>
    </row>
    <row r="599" customFormat="1" ht="17.1" customHeight="1" spans="1:6">
      <c r="A599" s="34" t="s">
        <v>450</v>
      </c>
      <c r="B599" s="30">
        <v>270</v>
      </c>
      <c r="C599" s="31">
        <v>234</v>
      </c>
      <c r="D599" s="37">
        <v>396</v>
      </c>
      <c r="E599" s="32">
        <f>D599/C599*100</f>
        <v>169.230769230769</v>
      </c>
      <c r="F599" s="33"/>
    </row>
    <row r="600" customFormat="1" ht="17.1" customHeight="1" spans="1:6">
      <c r="A600" s="34" t="s">
        <v>451</v>
      </c>
      <c r="B600" s="30">
        <v>23</v>
      </c>
      <c r="C600" s="31">
        <v>23</v>
      </c>
      <c r="D600" s="37">
        <v>22</v>
      </c>
      <c r="E600" s="32">
        <f>D600/C600*100</f>
        <v>95.6521739130435</v>
      </c>
      <c r="F600" s="33"/>
    </row>
    <row r="601" customFormat="1" ht="17.1" customHeight="1" spans="1:6">
      <c r="A601" s="34" t="s">
        <v>452</v>
      </c>
      <c r="B601" s="30">
        <v>40</v>
      </c>
      <c r="C601" s="31">
        <v>40</v>
      </c>
      <c r="D601" s="37">
        <v>40</v>
      </c>
      <c r="E601" s="32">
        <f>D601/C601*100</f>
        <v>100</v>
      </c>
      <c r="F601" s="33"/>
    </row>
    <row r="602" customFormat="1" ht="17.1" customHeight="1" spans="1:6">
      <c r="A602" s="34" t="s">
        <v>453</v>
      </c>
      <c r="B602" s="30"/>
      <c r="C602" s="31"/>
      <c r="D602" s="37"/>
      <c r="E602" s="32"/>
      <c r="F602" s="33"/>
    </row>
    <row r="603" customFormat="1" ht="17.1" customHeight="1" spans="1:6">
      <c r="A603" s="34" t="s">
        <v>454</v>
      </c>
      <c r="B603" s="30">
        <v>84</v>
      </c>
      <c r="C603" s="31">
        <v>203</v>
      </c>
      <c r="D603" s="37">
        <v>173</v>
      </c>
      <c r="E603" s="32">
        <f>D603/C603*100</f>
        <v>85.2216748768473</v>
      </c>
      <c r="F603" s="33"/>
    </row>
    <row r="604" customFormat="1" ht="17.1" customHeight="1" spans="1:6">
      <c r="A604" s="34" t="s">
        <v>455</v>
      </c>
      <c r="B604" s="30">
        <v>10</v>
      </c>
      <c r="C604" s="31">
        <v>10</v>
      </c>
      <c r="D604" s="37">
        <v>10</v>
      </c>
      <c r="E604" s="32">
        <f>D604/C604*100</f>
        <v>100</v>
      </c>
      <c r="F604" s="33"/>
    </row>
    <row r="605" customFormat="1" ht="17.1" customHeight="1" spans="1:6">
      <c r="A605" s="34" t="s">
        <v>456</v>
      </c>
      <c r="B605" s="30"/>
      <c r="C605" s="31">
        <v>1</v>
      </c>
      <c r="D605" s="37">
        <v>1</v>
      </c>
      <c r="E605" s="32">
        <f>D605/C605*100</f>
        <v>100</v>
      </c>
      <c r="F605" s="33"/>
    </row>
    <row r="606" customFormat="1" ht="17.1" customHeight="1" spans="1:6">
      <c r="A606" s="34" t="s">
        <v>457</v>
      </c>
      <c r="B606" s="30"/>
      <c r="C606" s="31">
        <v>600</v>
      </c>
      <c r="D606" s="37">
        <v>528</v>
      </c>
      <c r="E606" s="32">
        <f>D606/C606*100</f>
        <v>88</v>
      </c>
      <c r="F606" s="33"/>
    </row>
    <row r="607" customFormat="1" ht="17.1" customHeight="1" spans="1:6">
      <c r="A607" s="34" t="s">
        <v>458</v>
      </c>
      <c r="B607" s="30"/>
      <c r="C607" s="31">
        <v>1083</v>
      </c>
      <c r="D607" s="37">
        <v>1603</v>
      </c>
      <c r="E607" s="32">
        <f>D607/C607*100</f>
        <v>148.014773776547</v>
      </c>
      <c r="F607" s="33"/>
    </row>
    <row r="608" customFormat="1" ht="17.1" customHeight="1" spans="1:6">
      <c r="A608" s="34" t="s">
        <v>440</v>
      </c>
      <c r="B608" s="30"/>
      <c r="C608" s="31"/>
      <c r="D608" s="37"/>
      <c r="E608" s="32"/>
      <c r="F608" s="33"/>
    </row>
    <row r="609" customFormat="1" ht="17.1" customHeight="1" spans="1:6">
      <c r="A609" s="34" t="s">
        <v>459</v>
      </c>
      <c r="B609" s="30">
        <v>1250</v>
      </c>
      <c r="C609" s="31">
        <v>3388</v>
      </c>
      <c r="D609" s="31">
        <v>3419</v>
      </c>
      <c r="E609" s="32">
        <f t="shared" ref="E609:E619" si="16">D609/C609*100</f>
        <v>100.914994096812</v>
      </c>
      <c r="F609" s="33"/>
    </row>
    <row r="610" customFormat="1" ht="17.1" customHeight="1" spans="1:6">
      <c r="A610" s="34" t="s">
        <v>460</v>
      </c>
      <c r="B610" s="30">
        <f>SUM(B611:B616)</f>
        <v>43455</v>
      </c>
      <c r="C610" s="31">
        <f>SUM(C611:C616)</f>
        <v>58409</v>
      </c>
      <c r="D610" s="31">
        <f>SUM(D611:D616)</f>
        <v>56767</v>
      </c>
      <c r="E610" s="32">
        <f t="shared" si="16"/>
        <v>97.188789398894</v>
      </c>
      <c r="F610" s="33"/>
    </row>
    <row r="611" customFormat="1" ht="17.1" customHeight="1" spans="1:6">
      <c r="A611" s="34" t="s">
        <v>11</v>
      </c>
      <c r="B611" s="30">
        <v>254</v>
      </c>
      <c r="C611" s="31">
        <v>303</v>
      </c>
      <c r="D611" s="37">
        <v>351</v>
      </c>
      <c r="E611" s="32">
        <f t="shared" si="16"/>
        <v>115.841584158416</v>
      </c>
      <c r="F611" s="33"/>
    </row>
    <row r="612" customFormat="1" ht="17.1" customHeight="1" spans="1:6">
      <c r="A612" s="34" t="s">
        <v>461</v>
      </c>
      <c r="B612" s="30">
        <v>5348</v>
      </c>
      <c r="C612" s="31">
        <v>3259</v>
      </c>
      <c r="D612" s="37">
        <v>1927</v>
      </c>
      <c r="E612" s="32">
        <f t="shared" si="16"/>
        <v>59.1285670451059</v>
      </c>
      <c r="F612" s="33"/>
    </row>
    <row r="613" customFormat="1" ht="17.1" customHeight="1" spans="1:6">
      <c r="A613" s="34" t="s">
        <v>462</v>
      </c>
      <c r="B613" s="30">
        <v>31</v>
      </c>
      <c r="C613" s="31">
        <v>20205</v>
      </c>
      <c r="D613" s="37">
        <v>20135</v>
      </c>
      <c r="E613" s="32">
        <f t="shared" si="16"/>
        <v>99.6535511012126</v>
      </c>
      <c r="F613" s="33"/>
    </row>
    <row r="614" customFormat="1" ht="17.1" customHeight="1" spans="1:6">
      <c r="A614" s="34" t="s">
        <v>463</v>
      </c>
      <c r="B614" s="30"/>
      <c r="C614" s="31">
        <v>100</v>
      </c>
      <c r="D614" s="37">
        <v>255</v>
      </c>
      <c r="E614" s="32">
        <f t="shared" si="16"/>
        <v>255</v>
      </c>
      <c r="F614" s="33"/>
    </row>
    <row r="615" customFormat="1" ht="17.1" customHeight="1" spans="1:6">
      <c r="A615" s="34" t="s">
        <v>18</v>
      </c>
      <c r="B615" s="30">
        <v>112</v>
      </c>
      <c r="C615" s="31">
        <v>139</v>
      </c>
      <c r="D615" s="37">
        <v>192</v>
      </c>
      <c r="E615" s="32">
        <f t="shared" si="16"/>
        <v>138.129496402878</v>
      </c>
      <c r="F615" s="33"/>
    </row>
    <row r="616" customFormat="1" ht="17.1" customHeight="1" spans="1:6">
      <c r="A616" s="34" t="s">
        <v>464</v>
      </c>
      <c r="B616" s="30">
        <v>37710</v>
      </c>
      <c r="C616" s="31">
        <v>34403</v>
      </c>
      <c r="D616" s="37">
        <v>33907</v>
      </c>
      <c r="E616" s="32">
        <f t="shared" si="16"/>
        <v>98.5582652675639</v>
      </c>
      <c r="F616" s="33"/>
    </row>
    <row r="617" customFormat="1" ht="17.1" customHeight="1" spans="1:6">
      <c r="A617" s="34" t="s">
        <v>465</v>
      </c>
      <c r="B617" s="30">
        <f>SUM(B618:B620)</f>
        <v>11300</v>
      </c>
      <c r="C617" s="30">
        <f>SUM(C618:C620)</f>
        <v>10357</v>
      </c>
      <c r="D617" s="52">
        <f>SUM(D618:D620)</f>
        <v>13345</v>
      </c>
      <c r="E617" s="32">
        <f t="shared" si="16"/>
        <v>128.850053104181</v>
      </c>
      <c r="F617" s="33"/>
    </row>
    <row r="618" customFormat="1" ht="17.1" customHeight="1" spans="1:6">
      <c r="A618" s="34" t="s">
        <v>466</v>
      </c>
      <c r="B618" s="30">
        <v>613</v>
      </c>
      <c r="C618" s="31">
        <v>20</v>
      </c>
      <c r="D618" s="37">
        <v>110</v>
      </c>
      <c r="E618" s="32">
        <f t="shared" si="16"/>
        <v>550</v>
      </c>
      <c r="F618" s="33"/>
    </row>
    <row r="619" customFormat="1" ht="17.1" customHeight="1" spans="1:6">
      <c r="A619" s="53" t="s">
        <v>467</v>
      </c>
      <c r="B619" s="30">
        <v>10687</v>
      </c>
      <c r="C619" s="31">
        <v>10337</v>
      </c>
      <c r="D619" s="37">
        <v>12195</v>
      </c>
      <c r="E619" s="32">
        <f t="shared" si="16"/>
        <v>117.974267195511</v>
      </c>
      <c r="F619" s="33"/>
    </row>
    <row r="620" customFormat="1" ht="17.1" customHeight="1" spans="1:6">
      <c r="A620" s="53" t="s">
        <v>468</v>
      </c>
      <c r="B620" s="30">
        <v>0</v>
      </c>
      <c r="C620" s="31">
        <v>0</v>
      </c>
      <c r="D620" s="37">
        <v>1040</v>
      </c>
      <c r="E620" s="32"/>
      <c r="F620" s="33"/>
    </row>
    <row r="621" customFormat="1" ht="17.1" customHeight="1" spans="1:6">
      <c r="A621" s="34" t="s">
        <v>469</v>
      </c>
      <c r="B621" s="30">
        <f>SUM(B622:B623)</f>
        <v>3013</v>
      </c>
      <c r="C621" s="31">
        <f>SUM(C622:C623)</f>
        <v>2854</v>
      </c>
      <c r="D621" s="31">
        <f>SUM(D622:D623)</f>
        <v>4324</v>
      </c>
      <c r="E621" s="32">
        <f>D621/C621*100</f>
        <v>151.506657323055</v>
      </c>
      <c r="F621" s="33"/>
    </row>
    <row r="622" customFormat="1" ht="17.1" customHeight="1" spans="1:6">
      <c r="A622" s="34" t="s">
        <v>470</v>
      </c>
      <c r="B622" s="30">
        <v>2574</v>
      </c>
      <c r="C622" s="31">
        <v>2574</v>
      </c>
      <c r="D622" s="37">
        <v>3943</v>
      </c>
      <c r="E622" s="32">
        <f>D622/C622*100</f>
        <v>153.185703185703</v>
      </c>
      <c r="F622" s="33"/>
    </row>
    <row r="623" customFormat="1" ht="17.1" customHeight="1" spans="1:6">
      <c r="A623" s="34" t="s">
        <v>471</v>
      </c>
      <c r="B623" s="30">
        <v>439</v>
      </c>
      <c r="C623" s="31">
        <v>280</v>
      </c>
      <c r="D623" s="37">
        <v>381</v>
      </c>
      <c r="E623" s="32">
        <f>D623/C623*100</f>
        <v>136.071428571429</v>
      </c>
      <c r="F623" s="33"/>
    </row>
    <row r="624" customFormat="1" ht="17.1" customHeight="1" spans="1:6">
      <c r="A624" s="34" t="s">
        <v>472</v>
      </c>
      <c r="B624" s="30"/>
      <c r="C624" s="31"/>
      <c r="D624" s="37">
        <v>1488</v>
      </c>
      <c r="E624" s="32"/>
      <c r="F624" s="33"/>
    </row>
    <row r="625" customFormat="1" ht="17.1" customHeight="1" spans="1:6">
      <c r="A625" s="34" t="s">
        <v>473</v>
      </c>
      <c r="B625" s="30"/>
      <c r="C625" s="31"/>
      <c r="D625" s="37"/>
      <c r="E625" s="32"/>
      <c r="F625" s="33"/>
    </row>
    <row r="626" customFormat="1" ht="17.1" customHeight="1" spans="1:6">
      <c r="A626" s="34" t="s">
        <v>474</v>
      </c>
      <c r="B626" s="30"/>
      <c r="C626" s="31"/>
      <c r="D626" s="37">
        <v>1488</v>
      </c>
      <c r="E626" s="32"/>
      <c r="F626" s="33"/>
    </row>
    <row r="627" customFormat="1" ht="17.1" customHeight="1" spans="1:6">
      <c r="A627" s="34" t="s">
        <v>475</v>
      </c>
      <c r="B627" s="30">
        <f>SUM(B628)</f>
        <v>546</v>
      </c>
      <c r="C627" s="31">
        <f>SUM(C628)</f>
        <v>240</v>
      </c>
      <c r="D627" s="37">
        <v>1768</v>
      </c>
      <c r="E627" s="32">
        <f>D627/C627*100</f>
        <v>736.666666666667</v>
      </c>
      <c r="F627" s="33"/>
    </row>
    <row r="628" customFormat="1" ht="17.1" customHeight="1" spans="1:6">
      <c r="A628" s="34" t="s">
        <v>476</v>
      </c>
      <c r="B628" s="30">
        <v>546</v>
      </c>
      <c r="C628" s="31">
        <v>240</v>
      </c>
      <c r="D628" s="37">
        <v>1768</v>
      </c>
      <c r="E628" s="32">
        <f>D628/C628*100</f>
        <v>736.666666666667</v>
      </c>
      <c r="F628" s="33"/>
    </row>
    <row r="629" customFormat="1" ht="17.1" customHeight="1" spans="1:6">
      <c r="A629" s="34" t="s">
        <v>477</v>
      </c>
      <c r="B629" s="30">
        <f>B630+B641+B644+B647+B650+B653</f>
        <v>10898</v>
      </c>
      <c r="C629" s="31">
        <f>C630+C641+C644+C647+C650+C653</f>
        <v>34387</v>
      </c>
      <c r="D629" s="31">
        <f>D630+D641+D644+D647+D650+D653</f>
        <v>39921</v>
      </c>
      <c r="E629" s="32">
        <f>D629/C629*100</f>
        <v>116.093291069299</v>
      </c>
      <c r="F629" s="33">
        <v>193.004254496229</v>
      </c>
    </row>
    <row r="630" customFormat="1" ht="17.1" customHeight="1" spans="1:6">
      <c r="A630" s="34" t="s">
        <v>478</v>
      </c>
      <c r="B630" s="30">
        <f>SUM(B631:B640)</f>
        <v>9918</v>
      </c>
      <c r="C630" s="31">
        <f>SUM(C631:C640)</f>
        <v>33633</v>
      </c>
      <c r="D630" s="31">
        <f>SUM(D631:D640)</f>
        <v>39167</v>
      </c>
      <c r="E630" s="32">
        <f>D630/C630*100</f>
        <v>116.454077840216</v>
      </c>
      <c r="F630" s="33"/>
    </row>
    <row r="631" customFormat="1" ht="17.1" customHeight="1" spans="1:6">
      <c r="A631" s="34" t="s">
        <v>11</v>
      </c>
      <c r="B631" s="30">
        <v>1391</v>
      </c>
      <c r="C631" s="31">
        <v>1679</v>
      </c>
      <c r="D631" s="37">
        <v>1670</v>
      </c>
      <c r="E631" s="32">
        <f>D631/C631*100</f>
        <v>99.4639666468136</v>
      </c>
      <c r="F631" s="33"/>
    </row>
    <row r="632" customFormat="1" ht="17.1" customHeight="1" spans="1:6">
      <c r="A632" s="34" t="s">
        <v>12</v>
      </c>
      <c r="B632" s="30"/>
      <c r="C632" s="31"/>
      <c r="D632" s="31"/>
      <c r="E632" s="32"/>
      <c r="F632" s="33"/>
    </row>
    <row r="633" customFormat="1" ht="17.1" customHeight="1" spans="1:6">
      <c r="A633" s="34" t="s">
        <v>479</v>
      </c>
      <c r="B633" s="30">
        <v>1968</v>
      </c>
      <c r="C633" s="31">
        <v>12114</v>
      </c>
      <c r="D633" s="37">
        <v>15887</v>
      </c>
      <c r="E633" s="32">
        <f>D633/C633*100</f>
        <v>131.145781740135</v>
      </c>
      <c r="F633" s="33"/>
    </row>
    <row r="634" customFormat="1" ht="17.1" customHeight="1" spans="1:6">
      <c r="A634" s="34" t="s">
        <v>480</v>
      </c>
      <c r="B634" s="30">
        <v>825</v>
      </c>
      <c r="C634" s="31">
        <v>7782</v>
      </c>
      <c r="D634" s="37">
        <v>9341</v>
      </c>
      <c r="E634" s="32">
        <f>D634/C634*100</f>
        <v>120.033410434336</v>
      </c>
      <c r="F634" s="33"/>
    </row>
    <row r="635" customFormat="1" ht="17.1" customHeight="1" spans="1:6">
      <c r="A635" s="53" t="s">
        <v>481</v>
      </c>
      <c r="B635" s="30"/>
      <c r="C635" s="31"/>
      <c r="D635" s="31"/>
      <c r="E635" s="32"/>
      <c r="F635" s="33"/>
    </row>
    <row r="636" customFormat="1" ht="17.1" customHeight="1" spans="1:6">
      <c r="A636" s="34" t="s">
        <v>482</v>
      </c>
      <c r="B636" s="30"/>
      <c r="C636" s="31"/>
      <c r="D636" s="31"/>
      <c r="E636" s="32"/>
      <c r="F636" s="33"/>
    </row>
    <row r="637" customFormat="1" ht="17.1" customHeight="1" spans="1:6">
      <c r="A637" s="34" t="s">
        <v>483</v>
      </c>
      <c r="B637" s="30">
        <v>562</v>
      </c>
      <c r="C637" s="31">
        <v>349</v>
      </c>
      <c r="D637" s="37">
        <v>349</v>
      </c>
      <c r="E637" s="32">
        <f>D637/C637*100</f>
        <v>100</v>
      </c>
      <c r="F637" s="33"/>
    </row>
    <row r="638" customFormat="1" ht="17.1" customHeight="1" spans="1:6">
      <c r="A638" s="34" t="s">
        <v>484</v>
      </c>
      <c r="B638" s="30"/>
      <c r="C638" s="31"/>
      <c r="D638" s="31"/>
      <c r="E638" s="32"/>
      <c r="F638" s="33"/>
    </row>
    <row r="639" customFormat="1" ht="17.1" customHeight="1" spans="1:6">
      <c r="A639" s="34" t="s">
        <v>485</v>
      </c>
      <c r="B639" s="30"/>
      <c r="C639" s="31"/>
      <c r="D639" s="31"/>
      <c r="E639" s="32"/>
      <c r="F639" s="33"/>
    </row>
    <row r="640" customFormat="1" ht="17.1" customHeight="1" spans="1:6">
      <c r="A640" s="34" t="s">
        <v>486</v>
      </c>
      <c r="B640" s="30">
        <v>5172</v>
      </c>
      <c r="C640" s="31">
        <v>11709</v>
      </c>
      <c r="D640" s="37">
        <v>11920</v>
      </c>
      <c r="E640" s="32">
        <f>D640/C640*100</f>
        <v>101.802032624477</v>
      </c>
      <c r="F640" s="33"/>
    </row>
    <row r="641" customFormat="1" ht="17.1" customHeight="1" spans="1:6">
      <c r="A641" s="34" t="s">
        <v>487</v>
      </c>
      <c r="B641" s="30"/>
      <c r="C641" s="31"/>
      <c r="D641" s="31"/>
      <c r="E641" s="32"/>
      <c r="F641" s="33"/>
    </row>
    <row r="642" customFormat="1" ht="17.1" customHeight="1" spans="1:6">
      <c r="A642" s="34" t="s">
        <v>488</v>
      </c>
      <c r="B642" s="30"/>
      <c r="C642" s="31"/>
      <c r="D642" s="31"/>
      <c r="E642" s="32"/>
      <c r="F642" s="33"/>
    </row>
    <row r="643" customFormat="1" ht="17.1" customHeight="1" spans="1:6">
      <c r="A643" s="34" t="s">
        <v>489</v>
      </c>
      <c r="B643" s="30"/>
      <c r="C643" s="31"/>
      <c r="D643" s="31"/>
      <c r="E643" s="32"/>
      <c r="F643" s="33"/>
    </row>
    <row r="644" customFormat="1" ht="17.1" customHeight="1" spans="1:6">
      <c r="A644" s="34" t="s">
        <v>490</v>
      </c>
      <c r="B644" s="30">
        <f>SUM(B645:B646)</f>
        <v>0</v>
      </c>
      <c r="C644" s="31">
        <f>SUM(C645:C646)</f>
        <v>0</v>
      </c>
      <c r="D644" s="31"/>
      <c r="E644" s="32"/>
      <c r="F644" s="33"/>
    </row>
    <row r="645" customFormat="1" ht="17.1" customHeight="1" spans="1:6">
      <c r="A645" s="34" t="s">
        <v>491</v>
      </c>
      <c r="B645" s="30"/>
      <c r="C645" s="31">
        <v>0</v>
      </c>
      <c r="D645" s="31"/>
      <c r="E645" s="32"/>
      <c r="F645" s="33"/>
    </row>
    <row r="646" customFormat="1" ht="17.1" customHeight="1" spans="1:6">
      <c r="A646" s="34" t="s">
        <v>492</v>
      </c>
      <c r="B646" s="30"/>
      <c r="C646" s="31"/>
      <c r="D646" s="31"/>
      <c r="E646" s="32"/>
      <c r="F646" s="33"/>
    </row>
    <row r="647" customFormat="1" ht="17.1" customHeight="1" spans="1:6">
      <c r="A647" s="34" t="s">
        <v>493</v>
      </c>
      <c r="B647" s="30"/>
      <c r="C647" s="31"/>
      <c r="D647" s="31"/>
      <c r="E647" s="32"/>
      <c r="F647" s="33"/>
    </row>
    <row r="648" customFormat="1" ht="17.1" customHeight="1" spans="1:6">
      <c r="A648" s="34" t="s">
        <v>230</v>
      </c>
      <c r="B648" s="30"/>
      <c r="C648" s="31"/>
      <c r="D648" s="31"/>
      <c r="E648" s="32"/>
      <c r="F648" s="33"/>
    </row>
    <row r="649" customFormat="1" ht="17.1" customHeight="1" spans="1:6">
      <c r="A649" s="34" t="s">
        <v>494</v>
      </c>
      <c r="B649" s="30"/>
      <c r="C649" s="31"/>
      <c r="D649" s="31"/>
      <c r="E649" s="32"/>
      <c r="F649" s="33"/>
    </row>
    <row r="650" customFormat="1" ht="17.1" customHeight="1" spans="1:6">
      <c r="A650" s="34" t="s">
        <v>495</v>
      </c>
      <c r="B650" s="30">
        <v>495</v>
      </c>
      <c r="C650" s="31"/>
      <c r="D650" s="31"/>
      <c r="E650" s="32"/>
      <c r="F650" s="33"/>
    </row>
    <row r="651" customFormat="1" ht="17.1" customHeight="1" spans="1:6">
      <c r="A651" s="34" t="s">
        <v>496</v>
      </c>
      <c r="B651" s="30">
        <v>495</v>
      </c>
      <c r="C651" s="31"/>
      <c r="D651" s="31"/>
      <c r="E651" s="32"/>
      <c r="F651" s="33"/>
    </row>
    <row r="652" customFormat="1" ht="17.1" customHeight="1" spans="1:6">
      <c r="A652" s="34" t="s">
        <v>497</v>
      </c>
      <c r="B652" s="30"/>
      <c r="C652" s="31"/>
      <c r="D652" s="31"/>
      <c r="E652" s="32"/>
      <c r="F652" s="33"/>
    </row>
    <row r="653" customFormat="1" ht="17.1" customHeight="1" spans="1:6">
      <c r="A653" s="34" t="s">
        <v>498</v>
      </c>
      <c r="B653" s="30">
        <f>SUM(B654:B655)</f>
        <v>485</v>
      </c>
      <c r="C653" s="31">
        <f>SUM(C654:C655)</f>
        <v>754</v>
      </c>
      <c r="D653" s="37">
        <f>SUM(D654:D655)</f>
        <v>754</v>
      </c>
      <c r="E653" s="32">
        <f t="shared" ref="E653:E658" si="17">D653/C653*100</f>
        <v>100</v>
      </c>
      <c r="F653" s="33"/>
    </row>
    <row r="654" customFormat="1" ht="17.1" customHeight="1" spans="1:6">
      <c r="A654" s="34" t="s">
        <v>499</v>
      </c>
      <c r="B654" s="30"/>
      <c r="C654" s="31">
        <v>322</v>
      </c>
      <c r="D654" s="37">
        <v>322</v>
      </c>
      <c r="E654" s="32">
        <f t="shared" si="17"/>
        <v>100</v>
      </c>
      <c r="F654" s="33"/>
    </row>
    <row r="655" customFormat="1" ht="17.1" customHeight="1" spans="1:6">
      <c r="A655" s="34" t="s">
        <v>500</v>
      </c>
      <c r="B655" s="30">
        <v>485</v>
      </c>
      <c r="C655" s="31">
        <v>432</v>
      </c>
      <c r="D655" s="37">
        <v>432</v>
      </c>
      <c r="E655" s="32">
        <f t="shared" si="17"/>
        <v>100</v>
      </c>
      <c r="F655" s="33"/>
    </row>
    <row r="656" customFormat="1" ht="17.1" customHeight="1" spans="1:6">
      <c r="A656" s="34" t="s">
        <v>501</v>
      </c>
      <c r="B656" s="30">
        <f>B657+B666+B673+B680+B684+B687</f>
        <v>1116</v>
      </c>
      <c r="C656" s="31">
        <f>C657+C666+C673+C680+C684+C687</f>
        <v>54705</v>
      </c>
      <c r="D656" s="31">
        <f>D657+D666+D673+D680+D684+D687</f>
        <v>57001</v>
      </c>
      <c r="E656" s="32">
        <f t="shared" si="17"/>
        <v>104.197056941779</v>
      </c>
      <c r="F656" s="33">
        <v>563.640858301197</v>
      </c>
    </row>
    <row r="657" customFormat="1" ht="17.1" customHeight="1" spans="1:6">
      <c r="A657" s="34" t="s">
        <v>502</v>
      </c>
      <c r="B657" s="30">
        <f>SUM(B658:B665)</f>
        <v>5</v>
      </c>
      <c r="C657" s="31">
        <f>SUM(C658:C665)</f>
        <v>97</v>
      </c>
      <c r="D657" s="37">
        <v>487</v>
      </c>
      <c r="E657" s="32">
        <f t="shared" si="17"/>
        <v>502.061855670103</v>
      </c>
      <c r="F657" s="33"/>
    </row>
    <row r="658" customFormat="1" ht="17.1" customHeight="1" spans="1:6">
      <c r="A658" s="34" t="s">
        <v>11</v>
      </c>
      <c r="B658" s="30">
        <v>5</v>
      </c>
      <c r="C658" s="31">
        <v>97</v>
      </c>
      <c r="D658" s="37">
        <v>87</v>
      </c>
      <c r="E658" s="32">
        <f t="shared" si="17"/>
        <v>89.6907216494845</v>
      </c>
      <c r="F658" s="33"/>
    </row>
    <row r="659" customFormat="1" ht="17.1" customHeight="1" spans="1:6">
      <c r="A659" s="34" t="s">
        <v>13</v>
      </c>
      <c r="B659" s="30"/>
      <c r="C659" s="31"/>
      <c r="D659" s="31"/>
      <c r="E659" s="32"/>
      <c r="F659" s="33"/>
    </row>
    <row r="660" customFormat="1" ht="17.1" customHeight="1" spans="1:6">
      <c r="A660" s="34" t="s">
        <v>503</v>
      </c>
      <c r="B660" s="30"/>
      <c r="C660" s="31"/>
      <c r="D660" s="37">
        <v>400</v>
      </c>
      <c r="E660" s="32"/>
      <c r="F660" s="33"/>
    </row>
    <row r="661" customFormat="1" ht="17.1" customHeight="1" spans="1:6">
      <c r="A661" s="34" t="s">
        <v>504</v>
      </c>
      <c r="B661" s="30"/>
      <c r="C661" s="31"/>
      <c r="D661" s="31"/>
      <c r="E661" s="32"/>
      <c r="F661" s="33"/>
    </row>
    <row r="662" customFormat="1" ht="17.1" customHeight="1" spans="1:6">
      <c r="A662" s="34" t="s">
        <v>505</v>
      </c>
      <c r="B662" s="30"/>
      <c r="C662" s="31"/>
      <c r="D662" s="31"/>
      <c r="E662" s="32"/>
      <c r="F662" s="33"/>
    </row>
    <row r="663" customFormat="1" ht="17.1" customHeight="1" spans="1:6">
      <c r="A663" s="34" t="s">
        <v>506</v>
      </c>
      <c r="B663" s="30"/>
      <c r="C663" s="31"/>
      <c r="D663" s="31"/>
      <c r="E663" s="32"/>
      <c r="F663" s="33"/>
    </row>
    <row r="664" customFormat="1" ht="17.1" customHeight="1" spans="1:6">
      <c r="A664" s="34" t="s">
        <v>507</v>
      </c>
      <c r="B664" s="30"/>
      <c r="C664" s="31"/>
      <c r="D664" s="31"/>
      <c r="E664" s="32"/>
      <c r="F664" s="33"/>
    </row>
    <row r="665" customFormat="1" ht="17.1" customHeight="1" spans="1:6">
      <c r="A665" s="34" t="s">
        <v>508</v>
      </c>
      <c r="B665" s="30"/>
      <c r="C665" s="31"/>
      <c r="D665" s="31"/>
      <c r="E665" s="32"/>
      <c r="F665" s="33"/>
    </row>
    <row r="666" customFormat="1" ht="17.1" customHeight="1" spans="1:6">
      <c r="A666" s="34" t="s">
        <v>509</v>
      </c>
      <c r="B666" s="30"/>
      <c r="C666" s="31">
        <f>SUM(C667:C672)</f>
        <v>150</v>
      </c>
      <c r="D666" s="37">
        <v>150</v>
      </c>
      <c r="E666" s="32">
        <f t="shared" ref="E663:E734" si="18">D666/C666*100</f>
        <v>100</v>
      </c>
      <c r="F666" s="33"/>
    </row>
    <row r="667" customFormat="1" ht="17.1" customHeight="1" spans="1:6">
      <c r="A667" s="34" t="s">
        <v>11</v>
      </c>
      <c r="B667" s="30"/>
      <c r="C667" s="31"/>
      <c r="D667" s="31"/>
      <c r="E667" s="32"/>
      <c r="F667" s="33"/>
    </row>
    <row r="668" customFormat="1" ht="17.1" customHeight="1" spans="1:6">
      <c r="A668" s="34" t="s">
        <v>12</v>
      </c>
      <c r="B668" s="30"/>
      <c r="C668" s="31"/>
      <c r="D668" s="31"/>
      <c r="E668" s="32"/>
      <c r="F668" s="33"/>
    </row>
    <row r="669" customFormat="1" ht="17.1" customHeight="1" spans="1:6">
      <c r="A669" s="34" t="s">
        <v>13</v>
      </c>
      <c r="B669" s="30"/>
      <c r="C669" s="31"/>
      <c r="D669" s="31"/>
      <c r="E669" s="32"/>
      <c r="F669" s="33"/>
    </row>
    <row r="670" customFormat="1" ht="17.1" customHeight="1" spans="1:6">
      <c r="A670" s="34" t="s">
        <v>510</v>
      </c>
      <c r="B670" s="30"/>
      <c r="C670" s="31"/>
      <c r="D670" s="31"/>
      <c r="E670" s="32"/>
      <c r="F670" s="33"/>
    </row>
    <row r="671" customFormat="1" ht="17.1" customHeight="1" spans="1:6">
      <c r="A671" s="34" t="s">
        <v>511</v>
      </c>
      <c r="B671" s="30"/>
      <c r="C671" s="31"/>
      <c r="D671" s="31"/>
      <c r="E671" s="32"/>
      <c r="F671" s="33"/>
    </row>
    <row r="672" customFormat="1" ht="17.1" customHeight="1" spans="1:6">
      <c r="A672" s="34" t="s">
        <v>512</v>
      </c>
      <c r="B672" s="30"/>
      <c r="C672" s="31">
        <v>150</v>
      </c>
      <c r="D672" s="31">
        <v>150</v>
      </c>
      <c r="E672" s="32">
        <f t="shared" si="18"/>
        <v>100</v>
      </c>
      <c r="F672" s="33"/>
    </row>
    <row r="673" customFormat="1" ht="17.1" customHeight="1" spans="1:6">
      <c r="A673" s="34" t="s">
        <v>513</v>
      </c>
      <c r="B673" s="30">
        <f>SUM(B674:B679)</f>
        <v>909</v>
      </c>
      <c r="C673" s="31">
        <f>SUM(C674:C679)</f>
        <v>30825</v>
      </c>
      <c r="D673" s="31">
        <v>28226</v>
      </c>
      <c r="E673" s="32">
        <f t="shared" si="18"/>
        <v>91.5685320356853</v>
      </c>
      <c r="F673" s="33"/>
    </row>
    <row r="674" customFormat="1" ht="17.1" customHeight="1" spans="1:6">
      <c r="A674" s="34" t="s">
        <v>11</v>
      </c>
      <c r="B674" s="30">
        <v>407</v>
      </c>
      <c r="C674" s="31">
        <v>12871</v>
      </c>
      <c r="D674" s="31">
        <v>693</v>
      </c>
      <c r="E674" s="32">
        <f t="shared" si="18"/>
        <v>5.38419703208764</v>
      </c>
      <c r="F674" s="33"/>
    </row>
    <row r="675" customFormat="1" ht="17.1" customHeight="1" spans="1:6">
      <c r="A675" s="34" t="s">
        <v>12</v>
      </c>
      <c r="B675" s="30"/>
      <c r="C675" s="31"/>
      <c r="D675" s="31"/>
      <c r="E675" s="32"/>
      <c r="F675" s="33"/>
    </row>
    <row r="676" customFormat="1" ht="17.1" customHeight="1" spans="1:6">
      <c r="A676" s="34" t="s">
        <v>13</v>
      </c>
      <c r="B676" s="30"/>
      <c r="C676" s="31"/>
      <c r="D676" s="31"/>
      <c r="E676" s="32"/>
      <c r="F676" s="33"/>
    </row>
    <row r="677" customFormat="1" ht="17.1" customHeight="1" spans="1:6">
      <c r="A677" s="34" t="s">
        <v>514</v>
      </c>
      <c r="B677" s="30"/>
      <c r="C677" s="31">
        <v>17342</v>
      </c>
      <c r="D677" s="37">
        <v>25054</v>
      </c>
      <c r="E677" s="32">
        <f t="shared" si="18"/>
        <v>144.47007265598</v>
      </c>
      <c r="F677" s="33"/>
    </row>
    <row r="678" customFormat="1" ht="17.1" customHeight="1" spans="1:6">
      <c r="A678" s="34" t="s">
        <v>18</v>
      </c>
      <c r="B678" s="30">
        <v>355</v>
      </c>
      <c r="C678" s="31">
        <v>380</v>
      </c>
      <c r="D678" s="49">
        <v>390</v>
      </c>
      <c r="E678" s="32">
        <f t="shared" si="18"/>
        <v>102.631578947368</v>
      </c>
      <c r="F678" s="33"/>
    </row>
    <row r="679" customFormat="1" ht="17.1" customHeight="1" spans="1:6">
      <c r="A679" s="34" t="s">
        <v>515</v>
      </c>
      <c r="B679" s="30">
        <v>147</v>
      </c>
      <c r="C679" s="31">
        <v>232</v>
      </c>
      <c r="D679" s="37">
        <v>2089</v>
      </c>
      <c r="E679" s="32">
        <f t="shared" si="18"/>
        <v>900.431034482758</v>
      </c>
      <c r="F679" s="33"/>
    </row>
    <row r="680" customFormat="1" ht="17.1" customHeight="1" spans="1:6">
      <c r="A680" s="34" t="s">
        <v>516</v>
      </c>
      <c r="B680" s="30">
        <f>SUM(B681:B683)</f>
        <v>167</v>
      </c>
      <c r="C680" s="31">
        <f>SUM(C681:C683)</f>
        <v>390</v>
      </c>
      <c r="D680" s="31">
        <v>395</v>
      </c>
      <c r="E680" s="32">
        <f t="shared" si="18"/>
        <v>101.282051282051</v>
      </c>
      <c r="F680" s="33"/>
    </row>
    <row r="681" customFormat="1" ht="17.1" customHeight="1" spans="1:6">
      <c r="A681" s="34" t="s">
        <v>11</v>
      </c>
      <c r="B681" s="30">
        <v>121</v>
      </c>
      <c r="C681" s="31">
        <v>151</v>
      </c>
      <c r="D681" s="31">
        <v>148</v>
      </c>
      <c r="E681" s="32">
        <f t="shared" si="18"/>
        <v>98.0132450331126</v>
      </c>
      <c r="F681" s="33"/>
    </row>
    <row r="682" customFormat="1" ht="17.1" customHeight="1" spans="1:6">
      <c r="A682" s="34" t="s">
        <v>12</v>
      </c>
      <c r="B682" s="30"/>
      <c r="C682" s="31"/>
      <c r="D682" s="31"/>
      <c r="E682" s="32"/>
      <c r="F682" s="33"/>
    </row>
    <row r="683" customFormat="1" ht="17.1" customHeight="1" spans="1:6">
      <c r="A683" s="34" t="s">
        <v>517</v>
      </c>
      <c r="B683" s="30">
        <v>46</v>
      </c>
      <c r="C683" s="31">
        <v>239</v>
      </c>
      <c r="D683" s="37">
        <v>247</v>
      </c>
      <c r="E683" s="32">
        <f t="shared" si="18"/>
        <v>103.347280334728</v>
      </c>
      <c r="F683" s="33"/>
    </row>
    <row r="684" customFormat="1" ht="17.1" customHeight="1" spans="1:6">
      <c r="A684" s="34" t="s">
        <v>518</v>
      </c>
      <c r="B684" s="30">
        <f>SUM(B685:B686)</f>
        <v>0</v>
      </c>
      <c r="C684" s="31">
        <f>SUM(C685:C686)</f>
        <v>21008</v>
      </c>
      <c r="D684" s="31">
        <v>25511</v>
      </c>
      <c r="E684" s="32">
        <f t="shared" si="18"/>
        <v>121.434691546078</v>
      </c>
      <c r="F684" s="33"/>
    </row>
    <row r="685" customFormat="1" ht="17.1" customHeight="1" spans="1:6">
      <c r="A685" s="34" t="s">
        <v>519</v>
      </c>
      <c r="B685" s="30"/>
      <c r="C685" s="31">
        <v>3146</v>
      </c>
      <c r="D685" s="37">
        <v>5152</v>
      </c>
      <c r="E685" s="32">
        <f t="shared" si="18"/>
        <v>163.763509218055</v>
      </c>
      <c r="F685" s="33"/>
    </row>
    <row r="686" customFormat="1" ht="17.1" customHeight="1" spans="1:6">
      <c r="A686" s="34" t="s">
        <v>520</v>
      </c>
      <c r="B686" s="30"/>
      <c r="C686" s="31">
        <v>17862</v>
      </c>
      <c r="D686" s="37">
        <v>20359</v>
      </c>
      <c r="E686" s="32">
        <f t="shared" si="18"/>
        <v>113.979397603852</v>
      </c>
      <c r="F686" s="33"/>
    </row>
    <row r="687" customFormat="1" ht="17.1" customHeight="1" spans="1:6">
      <c r="A687" s="34" t="s">
        <v>521</v>
      </c>
      <c r="B687" s="30">
        <f>SUM(B688)</f>
        <v>35</v>
      </c>
      <c r="C687" s="31">
        <f>SUM(C688)</f>
        <v>2235</v>
      </c>
      <c r="D687" s="31">
        <f>SUM(D688)</f>
        <v>2232</v>
      </c>
      <c r="E687" s="32">
        <f t="shared" si="18"/>
        <v>99.8657718120805</v>
      </c>
      <c r="F687" s="33"/>
    </row>
    <row r="688" customFormat="1" ht="17.1" customHeight="1" spans="1:6">
      <c r="A688" s="34" t="s">
        <v>522</v>
      </c>
      <c r="B688" s="30">
        <v>35</v>
      </c>
      <c r="C688" s="31">
        <v>2235</v>
      </c>
      <c r="D688" s="37">
        <v>2232</v>
      </c>
      <c r="E688" s="32">
        <f t="shared" si="18"/>
        <v>99.8657718120805</v>
      </c>
      <c r="F688" s="33"/>
    </row>
    <row r="689" customFormat="1" ht="17.1" customHeight="1" spans="1:6">
      <c r="A689" s="34" t="s">
        <v>523</v>
      </c>
      <c r="B689" s="30">
        <f>B690+B694+B696</f>
        <v>981</v>
      </c>
      <c r="C689" s="31">
        <f>C690+C694+C696</f>
        <v>2390</v>
      </c>
      <c r="D689" s="31">
        <f>D690+D694+D696</f>
        <v>2531</v>
      </c>
      <c r="E689" s="32">
        <f t="shared" si="18"/>
        <v>105.899581589958</v>
      </c>
      <c r="F689" s="33">
        <v>67.4753399093575</v>
      </c>
    </row>
    <row r="690" customFormat="1" ht="17.1" customHeight="1" spans="1:6">
      <c r="A690" s="34" t="s">
        <v>524</v>
      </c>
      <c r="B690" s="30">
        <f>SUM(B691:B693)</f>
        <v>760</v>
      </c>
      <c r="C690" s="31">
        <f>SUM(C691:C693)</f>
        <v>946</v>
      </c>
      <c r="D690" s="31">
        <v>1513</v>
      </c>
      <c r="E690" s="32">
        <f t="shared" si="18"/>
        <v>159.936575052854</v>
      </c>
      <c r="F690" s="33"/>
    </row>
    <row r="691" customFormat="1" ht="17.1" customHeight="1" spans="1:6">
      <c r="A691" s="34" t="s">
        <v>11</v>
      </c>
      <c r="B691" s="30">
        <v>285</v>
      </c>
      <c r="C691" s="31">
        <v>323</v>
      </c>
      <c r="D691" s="31">
        <v>387</v>
      </c>
      <c r="E691" s="32">
        <f t="shared" si="18"/>
        <v>119.814241486068</v>
      </c>
      <c r="F691" s="33"/>
    </row>
    <row r="692" customFormat="1" ht="17.1" customHeight="1" spans="1:6">
      <c r="A692" s="34" t="s">
        <v>12</v>
      </c>
      <c r="B692" s="30"/>
      <c r="C692" s="31"/>
      <c r="D692" s="31"/>
      <c r="E692" s="32"/>
      <c r="F692" s="33"/>
    </row>
    <row r="693" customFormat="1" ht="17.1" customHeight="1" spans="1:6">
      <c r="A693" s="34" t="s">
        <v>525</v>
      </c>
      <c r="B693" s="30">
        <v>475</v>
      </c>
      <c r="C693" s="31">
        <v>623</v>
      </c>
      <c r="D693" s="37">
        <v>1126</v>
      </c>
      <c r="E693" s="32">
        <f t="shared" si="18"/>
        <v>180.738362760835</v>
      </c>
      <c r="F693" s="33"/>
    </row>
    <row r="694" customFormat="1" ht="17.1" customHeight="1" spans="1:6">
      <c r="A694" s="34" t="s">
        <v>526</v>
      </c>
      <c r="B694" s="30"/>
      <c r="C694" s="31"/>
      <c r="D694" s="31"/>
      <c r="E694" s="32"/>
      <c r="F694" s="33"/>
    </row>
    <row r="695" customFormat="1" ht="17.1" customHeight="1" spans="1:6">
      <c r="A695" s="34" t="s">
        <v>527</v>
      </c>
      <c r="B695" s="30"/>
      <c r="C695" s="31"/>
      <c r="D695" s="31"/>
      <c r="E695" s="32"/>
      <c r="F695" s="33"/>
    </row>
    <row r="696" customFormat="1" ht="17.1" customHeight="1" spans="1:6">
      <c r="A696" s="34" t="s">
        <v>528</v>
      </c>
      <c r="B696" s="30">
        <f>SUM(B697)</f>
        <v>221</v>
      </c>
      <c r="C696" s="31">
        <f>SUM(C697)</f>
        <v>1444</v>
      </c>
      <c r="D696" s="31">
        <f>SUM(D697)</f>
        <v>1018</v>
      </c>
      <c r="E696" s="32">
        <f t="shared" si="18"/>
        <v>70.4986149584488</v>
      </c>
      <c r="F696" s="33"/>
    </row>
    <row r="697" customFormat="1" ht="17.1" customHeight="1" spans="1:6">
      <c r="A697" s="34" t="s">
        <v>529</v>
      </c>
      <c r="B697" s="30">
        <v>221</v>
      </c>
      <c r="C697" s="31">
        <v>1444</v>
      </c>
      <c r="D697" s="37">
        <v>1018</v>
      </c>
      <c r="E697" s="32">
        <f t="shared" si="18"/>
        <v>70.4986149584488</v>
      </c>
      <c r="F697" s="33"/>
    </row>
    <row r="698" customFormat="1" ht="17.1" customHeight="1" spans="1:6">
      <c r="A698" s="34" t="s">
        <v>530</v>
      </c>
      <c r="B698" s="30">
        <f>B699+B703+B705+B707</f>
        <v>48</v>
      </c>
      <c r="C698" s="31">
        <f>C699+C703+C705+C707</f>
        <v>102</v>
      </c>
      <c r="D698" s="31">
        <f>D699+D703+D705+D707</f>
        <v>108</v>
      </c>
      <c r="E698" s="32">
        <f t="shared" si="18"/>
        <v>105.882352941176</v>
      </c>
      <c r="F698" s="33">
        <v>20.9708737864078</v>
      </c>
    </row>
    <row r="699" customFormat="1" ht="17.1" customHeight="1" spans="1:6">
      <c r="A699" s="34" t="s">
        <v>531</v>
      </c>
      <c r="B699" s="30">
        <f>SUM(B700:B702)</f>
        <v>25</v>
      </c>
      <c r="C699" s="31">
        <f>SUM(C700:C702)</f>
        <v>44</v>
      </c>
      <c r="D699" s="31">
        <v>28</v>
      </c>
      <c r="E699" s="32">
        <f t="shared" si="18"/>
        <v>63.6363636363636</v>
      </c>
      <c r="F699" s="33"/>
    </row>
    <row r="700" customFormat="1" ht="17.1" customHeight="1" spans="1:6">
      <c r="A700" s="34" t="s">
        <v>11</v>
      </c>
      <c r="B700" s="30"/>
      <c r="C700" s="31">
        <v>18</v>
      </c>
      <c r="D700" s="31"/>
      <c r="E700" s="32">
        <f t="shared" si="18"/>
        <v>0</v>
      </c>
      <c r="F700" s="33"/>
    </row>
    <row r="701" customFormat="1" ht="17.1" customHeight="1" spans="1:6">
      <c r="A701" s="34" t="s">
        <v>18</v>
      </c>
      <c r="B701" s="30">
        <v>25</v>
      </c>
      <c r="C701" s="31">
        <v>26</v>
      </c>
      <c r="D701" s="31">
        <v>28</v>
      </c>
      <c r="E701" s="32">
        <f t="shared" si="18"/>
        <v>107.692307692308</v>
      </c>
      <c r="F701" s="33"/>
    </row>
    <row r="702" customFormat="1" ht="17.1" customHeight="1" spans="1:6">
      <c r="A702" s="34" t="s">
        <v>532</v>
      </c>
      <c r="B702" s="30"/>
      <c r="C702" s="31"/>
      <c r="D702" s="31"/>
      <c r="E702" s="32"/>
      <c r="F702" s="33"/>
    </row>
    <row r="703" customFormat="1" ht="17.1" customHeight="1" spans="1:6">
      <c r="A703" s="34" t="s">
        <v>533</v>
      </c>
      <c r="B703" s="30">
        <f t="shared" ref="B703:B707" si="19">SUM(B704)</f>
        <v>12</v>
      </c>
      <c r="C703" s="31">
        <f t="shared" ref="C703:C707" si="20">SUM(C704)</f>
        <v>12</v>
      </c>
      <c r="D703" s="31">
        <v>12</v>
      </c>
      <c r="E703" s="32">
        <f t="shared" si="18"/>
        <v>100</v>
      </c>
      <c r="F703" s="33"/>
    </row>
    <row r="704" customFormat="1" ht="17.1" customHeight="1" spans="1:6">
      <c r="A704" s="34" t="s">
        <v>534</v>
      </c>
      <c r="B704" s="30">
        <v>12</v>
      </c>
      <c r="C704" s="31">
        <v>12</v>
      </c>
      <c r="D704" s="31">
        <v>12</v>
      </c>
      <c r="E704" s="32">
        <f t="shared" si="18"/>
        <v>100</v>
      </c>
      <c r="F704" s="33"/>
    </row>
    <row r="705" customFormat="1" ht="17.1" customHeight="1" spans="1:6">
      <c r="A705" s="54" t="s">
        <v>535</v>
      </c>
      <c r="B705" s="30">
        <f t="shared" si="19"/>
        <v>3</v>
      </c>
      <c r="C705" s="31">
        <f t="shared" si="20"/>
        <v>18</v>
      </c>
      <c r="D705" s="31">
        <v>24</v>
      </c>
      <c r="E705" s="32">
        <f t="shared" si="18"/>
        <v>133.333333333333</v>
      </c>
      <c r="F705" s="33"/>
    </row>
    <row r="706" customFormat="1" ht="17.1" customHeight="1" spans="1:6">
      <c r="A706" s="54" t="s">
        <v>536</v>
      </c>
      <c r="B706" s="30">
        <v>3</v>
      </c>
      <c r="C706" s="31">
        <v>18</v>
      </c>
      <c r="D706" s="31">
        <v>24</v>
      </c>
      <c r="E706" s="32">
        <f t="shared" si="18"/>
        <v>133.333333333333</v>
      </c>
      <c r="F706" s="33"/>
    </row>
    <row r="707" customFormat="1" ht="17.1" customHeight="1" spans="1:6">
      <c r="A707" s="54" t="s">
        <v>537</v>
      </c>
      <c r="B707" s="30">
        <f t="shared" si="19"/>
        <v>8</v>
      </c>
      <c r="C707" s="31">
        <f t="shared" si="20"/>
        <v>28</v>
      </c>
      <c r="D707" s="31">
        <v>44</v>
      </c>
      <c r="E707" s="32">
        <f t="shared" si="18"/>
        <v>157.142857142857</v>
      </c>
      <c r="F707" s="33"/>
    </row>
    <row r="708" customFormat="1" ht="17.1" customHeight="1" spans="1:6">
      <c r="A708" s="54" t="s">
        <v>538</v>
      </c>
      <c r="B708" s="30">
        <v>8</v>
      </c>
      <c r="C708" s="31">
        <v>28</v>
      </c>
      <c r="D708" s="31">
        <v>44</v>
      </c>
      <c r="E708" s="32">
        <f t="shared" si="18"/>
        <v>157.142857142857</v>
      </c>
      <c r="F708" s="33"/>
    </row>
    <row r="709" customFormat="1" ht="17.1" customHeight="1" spans="1:6">
      <c r="A709" s="54" t="s">
        <v>539</v>
      </c>
      <c r="B709" s="30">
        <v>0</v>
      </c>
      <c r="C709" s="31">
        <v>0</v>
      </c>
      <c r="D709" s="31"/>
      <c r="E709" s="32"/>
      <c r="F709" s="44"/>
    </row>
    <row r="710" customFormat="1" ht="17.1" customHeight="1" spans="1:6">
      <c r="A710" s="54" t="s">
        <v>540</v>
      </c>
      <c r="B710" s="30">
        <f>B711+B725</f>
        <v>3002</v>
      </c>
      <c r="C710" s="31">
        <f>C711+C725</f>
        <v>8952</v>
      </c>
      <c r="D710" s="31">
        <f>D711+D725</f>
        <v>8952</v>
      </c>
      <c r="E710" s="32">
        <f t="shared" si="18"/>
        <v>100</v>
      </c>
      <c r="F710" s="33">
        <v>95.5491514569324</v>
      </c>
    </row>
    <row r="711" customFormat="1" ht="17.1" customHeight="1" spans="1:6">
      <c r="A711" s="54" t="s">
        <v>541</v>
      </c>
      <c r="B711" s="30">
        <f>SUM(B712:B724)</f>
        <v>2890</v>
      </c>
      <c r="C711" s="31">
        <f>SUM(C712:C724)</f>
        <v>8842</v>
      </c>
      <c r="D711" s="31">
        <v>8842</v>
      </c>
      <c r="E711" s="32">
        <f t="shared" si="18"/>
        <v>100</v>
      </c>
      <c r="F711" s="33"/>
    </row>
    <row r="712" customFormat="1" ht="17.1" customHeight="1" spans="1:6">
      <c r="A712" s="54" t="s">
        <v>11</v>
      </c>
      <c r="B712" s="30">
        <v>1175</v>
      </c>
      <c r="C712" s="31">
        <v>2093</v>
      </c>
      <c r="D712" s="31">
        <v>2093</v>
      </c>
      <c r="E712" s="32">
        <f t="shared" si="18"/>
        <v>100</v>
      </c>
      <c r="F712" s="33"/>
    </row>
    <row r="713" customFormat="1" ht="17.1" customHeight="1" spans="1:6">
      <c r="A713" s="54" t="s">
        <v>12</v>
      </c>
      <c r="B713" s="30"/>
      <c r="C713" s="31"/>
      <c r="D713" s="31"/>
      <c r="E713" s="32"/>
      <c r="F713" s="33"/>
    </row>
    <row r="714" customFormat="1" ht="17.1" customHeight="1" spans="1:6">
      <c r="A714" s="54" t="s">
        <v>13</v>
      </c>
      <c r="B714" s="30"/>
      <c r="C714" s="31"/>
      <c r="D714" s="31"/>
      <c r="E714" s="32"/>
      <c r="F714" s="33"/>
    </row>
    <row r="715" customFormat="1" ht="17.1" customHeight="1" spans="1:6">
      <c r="A715" s="54" t="s">
        <v>542</v>
      </c>
      <c r="B715" s="30"/>
      <c r="C715" s="31">
        <v>21</v>
      </c>
      <c r="D715" s="37">
        <v>21</v>
      </c>
      <c r="E715" s="32">
        <f t="shared" si="18"/>
        <v>100</v>
      </c>
      <c r="F715" s="33"/>
    </row>
    <row r="716" customFormat="1" ht="17.1" customHeight="1" spans="1:6">
      <c r="A716" s="54" t="s">
        <v>543</v>
      </c>
      <c r="B716" s="30">
        <v>94</v>
      </c>
      <c r="C716" s="31">
        <v>4764</v>
      </c>
      <c r="D716" s="37">
        <v>4764</v>
      </c>
      <c r="E716" s="32">
        <f t="shared" si="18"/>
        <v>100</v>
      </c>
      <c r="F716" s="33"/>
    </row>
    <row r="717" customFormat="1" ht="17.1" customHeight="1" spans="1:6">
      <c r="A717" s="54" t="s">
        <v>544</v>
      </c>
      <c r="B717" s="30">
        <v>9</v>
      </c>
      <c r="C717" s="31"/>
      <c r="D717" s="31"/>
      <c r="E717" s="32"/>
      <c r="F717" s="33"/>
    </row>
    <row r="718" customFormat="1" ht="17.1" customHeight="1" spans="1:6">
      <c r="A718" s="54" t="s">
        <v>545</v>
      </c>
      <c r="B718" s="30">
        <v>85</v>
      </c>
      <c r="C718" s="31">
        <v>220</v>
      </c>
      <c r="D718" s="37">
        <v>220</v>
      </c>
      <c r="E718" s="32">
        <f t="shared" si="18"/>
        <v>100</v>
      </c>
      <c r="F718" s="33"/>
    </row>
    <row r="719" customFormat="1" ht="17.1" customHeight="1" spans="1:6">
      <c r="A719" s="54" t="s">
        <v>546</v>
      </c>
      <c r="B719" s="30">
        <v>3</v>
      </c>
      <c r="C719" s="31">
        <v>466</v>
      </c>
      <c r="D719" s="37">
        <v>466</v>
      </c>
      <c r="E719" s="32">
        <f t="shared" si="18"/>
        <v>100</v>
      </c>
      <c r="F719" s="33"/>
    </row>
    <row r="720" customFormat="1" ht="17.1" customHeight="1" spans="1:6">
      <c r="A720" s="54" t="s">
        <v>547</v>
      </c>
      <c r="B720" s="30">
        <v>8</v>
      </c>
      <c r="C720" s="31"/>
      <c r="D720" s="31"/>
      <c r="E720" s="32"/>
      <c r="F720" s="33"/>
    </row>
    <row r="721" customFormat="1" ht="17.1" customHeight="1" spans="1:6">
      <c r="A721" s="54" t="s">
        <v>548</v>
      </c>
      <c r="B721" s="30"/>
      <c r="C721" s="31"/>
      <c r="D721" s="31"/>
      <c r="E721" s="32"/>
      <c r="F721" s="33"/>
    </row>
    <row r="722" customFormat="1" ht="17.1" customHeight="1" spans="1:6">
      <c r="A722" s="54" t="s">
        <v>549</v>
      </c>
      <c r="B722" s="30"/>
      <c r="C722" s="31"/>
      <c r="D722" s="31"/>
      <c r="E722" s="32"/>
      <c r="F722" s="33"/>
    </row>
    <row r="723" customFormat="1" ht="17.1" customHeight="1" spans="1:6">
      <c r="A723" s="54" t="s">
        <v>18</v>
      </c>
      <c r="B723" s="30">
        <v>1270</v>
      </c>
      <c r="C723" s="31">
        <v>1270</v>
      </c>
      <c r="D723" s="37">
        <v>1270</v>
      </c>
      <c r="E723" s="32">
        <f t="shared" si="18"/>
        <v>100</v>
      </c>
      <c r="F723" s="33"/>
    </row>
    <row r="724" customFormat="1" ht="17.1" customHeight="1" spans="1:6">
      <c r="A724" s="54" t="s">
        <v>550</v>
      </c>
      <c r="B724" s="30">
        <v>246</v>
      </c>
      <c r="C724" s="31">
        <v>8</v>
      </c>
      <c r="D724" s="37">
        <v>8</v>
      </c>
      <c r="E724" s="32">
        <f t="shared" si="18"/>
        <v>100</v>
      </c>
      <c r="F724" s="33"/>
    </row>
    <row r="725" customFormat="1" ht="17.1" customHeight="1" spans="1:6">
      <c r="A725" s="54" t="s">
        <v>551</v>
      </c>
      <c r="B725" s="30">
        <f>SUM(B726:B727)</f>
        <v>112</v>
      </c>
      <c r="C725" s="31">
        <f>SUM(C726:C727)</f>
        <v>110</v>
      </c>
      <c r="D725" s="31">
        <v>110</v>
      </c>
      <c r="E725" s="32">
        <f t="shared" si="18"/>
        <v>100</v>
      </c>
      <c r="F725" s="33"/>
    </row>
    <row r="726" customFormat="1" ht="17.1" customHeight="1" spans="1:6">
      <c r="A726" s="54" t="s">
        <v>552</v>
      </c>
      <c r="B726" s="30">
        <v>51</v>
      </c>
      <c r="C726" s="31">
        <v>90</v>
      </c>
      <c r="D726" s="37">
        <v>90</v>
      </c>
      <c r="E726" s="32">
        <f t="shared" si="18"/>
        <v>100</v>
      </c>
      <c r="F726" s="33"/>
    </row>
    <row r="727" customFormat="1" ht="17.1" customHeight="1" spans="1:6">
      <c r="A727" s="54" t="s">
        <v>553</v>
      </c>
      <c r="B727" s="30">
        <v>61</v>
      </c>
      <c r="C727" s="31">
        <v>20</v>
      </c>
      <c r="D727" s="37">
        <v>20</v>
      </c>
      <c r="E727" s="32">
        <f t="shared" si="18"/>
        <v>100</v>
      </c>
      <c r="F727" s="33"/>
    </row>
    <row r="728" customFormat="1" ht="17.1" customHeight="1" spans="1:6">
      <c r="A728" s="54" t="s">
        <v>554</v>
      </c>
      <c r="B728" s="30">
        <f>B729+B736+B739</f>
        <v>19540</v>
      </c>
      <c r="C728" s="31">
        <f>C729+C736+C739</f>
        <v>22834</v>
      </c>
      <c r="D728" s="31">
        <f>D729+D736+D739</f>
        <v>22835</v>
      </c>
      <c r="E728" s="32">
        <f t="shared" si="18"/>
        <v>100.004379434177</v>
      </c>
      <c r="F728" s="33">
        <v>87.2164082193874</v>
      </c>
    </row>
    <row r="729" customFormat="1" ht="17.1" customHeight="1" spans="1:6">
      <c r="A729" s="54" t="s">
        <v>555</v>
      </c>
      <c r="B729" s="30">
        <f>SUM(B730:B734)</f>
        <v>2590</v>
      </c>
      <c r="C729" s="31">
        <f>SUM(C730:C735)</f>
        <v>5999</v>
      </c>
      <c r="D729" s="31">
        <f>SUM(D730:D735)</f>
        <v>5999</v>
      </c>
      <c r="E729" s="32">
        <f t="shared" si="18"/>
        <v>100</v>
      </c>
      <c r="F729" s="33"/>
    </row>
    <row r="730" customFormat="1" ht="17.1" customHeight="1" spans="1:6">
      <c r="A730" s="54" t="s">
        <v>556</v>
      </c>
      <c r="B730" s="30"/>
      <c r="C730" s="31"/>
      <c r="D730" s="31"/>
      <c r="E730" s="32"/>
      <c r="F730" s="33"/>
    </row>
    <row r="731" customFormat="1" ht="17.1" customHeight="1" spans="1:6">
      <c r="A731" s="54" t="s">
        <v>557</v>
      </c>
      <c r="B731" s="30">
        <v>700</v>
      </c>
      <c r="C731" s="31">
        <v>1123</v>
      </c>
      <c r="D731" s="37">
        <v>1123</v>
      </c>
      <c r="E731" s="32">
        <f t="shared" si="18"/>
        <v>100</v>
      </c>
      <c r="F731" s="33"/>
    </row>
    <row r="732" customFormat="1" ht="17.1" customHeight="1" spans="1:6">
      <c r="A732" s="54" t="s">
        <v>558</v>
      </c>
      <c r="B732" s="30"/>
      <c r="C732" s="31">
        <v>1687</v>
      </c>
      <c r="D732" s="37">
        <v>1687</v>
      </c>
      <c r="E732" s="32">
        <f t="shared" si="18"/>
        <v>100</v>
      </c>
      <c r="F732" s="33"/>
    </row>
    <row r="733" customFormat="1" ht="17.1" customHeight="1" spans="1:6">
      <c r="A733" s="54" t="s">
        <v>559</v>
      </c>
      <c r="B733" s="30">
        <v>84</v>
      </c>
      <c r="C733" s="31">
        <v>9</v>
      </c>
      <c r="D733" s="37">
        <v>9</v>
      </c>
      <c r="E733" s="32">
        <f t="shared" si="18"/>
        <v>100</v>
      </c>
      <c r="F733" s="33"/>
    </row>
    <row r="734" customFormat="1" ht="17.1" customHeight="1" spans="1:6">
      <c r="A734" s="54" t="s">
        <v>560</v>
      </c>
      <c r="B734" s="30">
        <v>1806</v>
      </c>
      <c r="C734" s="31">
        <v>2780</v>
      </c>
      <c r="D734" s="37">
        <v>2780</v>
      </c>
      <c r="E734" s="32">
        <f t="shared" si="18"/>
        <v>100</v>
      </c>
      <c r="F734" s="33"/>
    </row>
    <row r="735" customFormat="1" ht="17.1" customHeight="1" spans="1:6">
      <c r="A735" s="54" t="s">
        <v>561</v>
      </c>
      <c r="B735" s="30"/>
      <c r="C735" s="31">
        <v>400</v>
      </c>
      <c r="D735" s="37">
        <v>400</v>
      </c>
      <c r="E735" s="32"/>
      <c r="F735" s="33"/>
    </row>
    <row r="736" customFormat="1" ht="17.1" customHeight="1" spans="1:6">
      <c r="A736" s="54" t="s">
        <v>562</v>
      </c>
      <c r="B736" s="30">
        <f>SUM(B737:B738)</f>
        <v>16950</v>
      </c>
      <c r="C736" s="31">
        <f>SUM(C737:C738)</f>
        <v>16835</v>
      </c>
      <c r="D736" s="31">
        <v>16836</v>
      </c>
      <c r="E736" s="32">
        <f t="shared" ref="E736:E793" si="21">D736/C736*100</f>
        <v>100.00594000594</v>
      </c>
      <c r="F736" s="33"/>
    </row>
    <row r="737" customFormat="1" ht="17.1" customHeight="1" spans="1:6">
      <c r="A737" s="54" t="s">
        <v>563</v>
      </c>
      <c r="B737" s="30">
        <v>16950</v>
      </c>
      <c r="C737" s="31">
        <v>16835</v>
      </c>
      <c r="D737" s="31">
        <v>16836</v>
      </c>
      <c r="E737" s="32">
        <f t="shared" si="21"/>
        <v>100.00594000594</v>
      </c>
      <c r="F737" s="33"/>
    </row>
    <row r="738" customFormat="1" ht="17.1" customHeight="1" spans="1:6">
      <c r="A738" s="54" t="s">
        <v>564</v>
      </c>
      <c r="B738" s="30"/>
      <c r="C738" s="31"/>
      <c r="D738" s="31"/>
      <c r="E738" s="32"/>
      <c r="F738" s="33"/>
    </row>
    <row r="739" customFormat="1" ht="17.1" customHeight="1" spans="1:6">
      <c r="A739" s="54" t="s">
        <v>565</v>
      </c>
      <c r="B739" s="30"/>
      <c r="C739" s="31"/>
      <c r="D739" s="31"/>
      <c r="E739" s="32"/>
      <c r="F739" s="33"/>
    </row>
    <row r="740" customFormat="1" ht="17.1" customHeight="1" spans="1:6">
      <c r="A740" s="54" t="s">
        <v>566</v>
      </c>
      <c r="B740" s="30"/>
      <c r="C740" s="31"/>
      <c r="D740" s="31"/>
      <c r="E740" s="32"/>
      <c r="F740" s="33"/>
    </row>
    <row r="741" customFormat="1" ht="17.1" customHeight="1" spans="1:6">
      <c r="A741" s="54" t="s">
        <v>567</v>
      </c>
      <c r="B741" s="30"/>
      <c r="C741" s="31"/>
      <c r="D741" s="31"/>
      <c r="E741" s="32"/>
      <c r="F741" s="33"/>
    </row>
    <row r="742" customFormat="1" ht="17.1" customHeight="1" spans="1:6">
      <c r="A742" s="54" t="s">
        <v>568</v>
      </c>
      <c r="B742" s="30">
        <f>B743+B751</f>
        <v>1436</v>
      </c>
      <c r="C742" s="31">
        <f>C743+C751</f>
        <v>1530</v>
      </c>
      <c r="D742" s="31">
        <f>D743+D751</f>
        <v>1488</v>
      </c>
      <c r="E742" s="32">
        <f t="shared" si="21"/>
        <v>97.2549019607843</v>
      </c>
      <c r="F742" s="33">
        <v>37.5852488002021</v>
      </c>
    </row>
    <row r="743" customFormat="1" ht="17.1" customHeight="1" spans="1:6">
      <c r="A743" s="54" t="s">
        <v>569</v>
      </c>
      <c r="B743" s="30">
        <f>SUM(B744:B750)</f>
        <v>1354</v>
      </c>
      <c r="C743" s="31">
        <f>SUM(C744:C750)</f>
        <v>950</v>
      </c>
      <c r="D743" s="31">
        <v>762</v>
      </c>
      <c r="E743" s="32">
        <f t="shared" si="21"/>
        <v>80.2105263157895</v>
      </c>
      <c r="F743" s="33"/>
    </row>
    <row r="744" customFormat="1" ht="17.1" customHeight="1" spans="1:6">
      <c r="A744" s="54" t="s">
        <v>11</v>
      </c>
      <c r="B744" s="30">
        <v>194</v>
      </c>
      <c r="C744" s="31">
        <v>236</v>
      </c>
      <c r="D744" s="31">
        <v>215</v>
      </c>
      <c r="E744" s="32">
        <f t="shared" si="21"/>
        <v>91.1016949152542</v>
      </c>
      <c r="F744" s="33"/>
    </row>
    <row r="745" customFormat="1" ht="17.1" customHeight="1" spans="1:6">
      <c r="A745" s="54" t="s">
        <v>12</v>
      </c>
      <c r="B745" s="30">
        <v>48</v>
      </c>
      <c r="C745" s="31">
        <v>48</v>
      </c>
      <c r="D745" s="31">
        <v>47</v>
      </c>
      <c r="E745" s="32">
        <f t="shared" si="21"/>
        <v>97.9166666666667</v>
      </c>
      <c r="F745" s="33"/>
    </row>
    <row r="746" customFormat="1" ht="17.1" customHeight="1" spans="1:6">
      <c r="A746" s="54" t="s">
        <v>13</v>
      </c>
      <c r="B746" s="30"/>
      <c r="C746" s="31"/>
      <c r="D746" s="31"/>
      <c r="E746" s="32"/>
      <c r="F746" s="33"/>
    </row>
    <row r="747" customFormat="1" ht="17.1" customHeight="1" spans="1:6">
      <c r="A747" s="54" t="s">
        <v>570</v>
      </c>
      <c r="B747" s="30"/>
      <c r="C747" s="31"/>
      <c r="D747" s="31"/>
      <c r="E747" s="32"/>
      <c r="F747" s="33"/>
    </row>
    <row r="748" customFormat="1" ht="17.1" customHeight="1" spans="1:6">
      <c r="A748" s="54" t="s">
        <v>571</v>
      </c>
      <c r="B748" s="30"/>
      <c r="C748" s="31"/>
      <c r="D748" s="31"/>
      <c r="E748" s="32"/>
      <c r="F748" s="33"/>
    </row>
    <row r="749" customFormat="1" ht="17.1" customHeight="1" spans="1:6">
      <c r="A749" s="54" t="s">
        <v>18</v>
      </c>
      <c r="B749" s="30">
        <v>62</v>
      </c>
      <c r="C749" s="31">
        <v>67</v>
      </c>
      <c r="D749" s="37">
        <v>70</v>
      </c>
      <c r="E749" s="32">
        <f t="shared" si="21"/>
        <v>104.477611940299</v>
      </c>
      <c r="F749" s="33"/>
    </row>
    <row r="750" customFormat="1" ht="17.1" customHeight="1" spans="1:6">
      <c r="A750" s="54" t="s">
        <v>572</v>
      </c>
      <c r="B750" s="30">
        <v>1050</v>
      </c>
      <c r="C750" s="31">
        <v>599</v>
      </c>
      <c r="D750" s="37">
        <v>430</v>
      </c>
      <c r="E750" s="32">
        <f t="shared" si="21"/>
        <v>71.7863105175292</v>
      </c>
      <c r="F750" s="33"/>
    </row>
    <row r="751" customFormat="1" ht="17.1" customHeight="1" spans="1:6">
      <c r="A751" s="54" t="s">
        <v>573</v>
      </c>
      <c r="B751" s="30">
        <f>SUM(B752:B754)</f>
        <v>82</v>
      </c>
      <c r="C751" s="31">
        <f>SUM(C752:C754)</f>
        <v>580</v>
      </c>
      <c r="D751" s="31">
        <v>726</v>
      </c>
      <c r="E751" s="32">
        <f t="shared" si="21"/>
        <v>125.172413793103</v>
      </c>
      <c r="F751" s="33"/>
    </row>
    <row r="752" customFormat="1" ht="17.1" customHeight="1" spans="1:6">
      <c r="A752" s="54" t="s">
        <v>574</v>
      </c>
      <c r="B752" s="30">
        <v>82</v>
      </c>
      <c r="C752" s="31">
        <v>524</v>
      </c>
      <c r="D752" s="37">
        <v>669</v>
      </c>
      <c r="E752" s="32">
        <f t="shared" si="21"/>
        <v>127.671755725191</v>
      </c>
      <c r="F752" s="33"/>
    </row>
    <row r="753" customFormat="1" ht="17.1" customHeight="1" spans="1:6">
      <c r="A753" s="54" t="s">
        <v>575</v>
      </c>
      <c r="B753" s="30"/>
      <c r="C753" s="31"/>
      <c r="D753" s="31"/>
      <c r="E753" s="32"/>
      <c r="F753" s="33"/>
    </row>
    <row r="754" customFormat="1" ht="17.1" customHeight="1" spans="1:6">
      <c r="A754" s="54" t="s">
        <v>576</v>
      </c>
      <c r="B754" s="30"/>
      <c r="C754" s="31">
        <v>56</v>
      </c>
      <c r="D754" s="37">
        <v>57</v>
      </c>
      <c r="E754" s="32">
        <f t="shared" si="21"/>
        <v>101.785714285714</v>
      </c>
      <c r="F754" s="33"/>
    </row>
    <row r="755" customFormat="1" ht="17.1" customHeight="1" spans="1:6">
      <c r="A755" s="54" t="s">
        <v>577</v>
      </c>
      <c r="B755" s="30">
        <f>B756+B762+B766+B771+B778+B781+B785</f>
        <v>4158</v>
      </c>
      <c r="C755" s="31">
        <f>C756+C762+C766+C771+C778+C781+C785</f>
        <v>5570</v>
      </c>
      <c r="D755" s="31">
        <f>D756+D762+D766+D771+D778+D781+D785</f>
        <v>5564</v>
      </c>
      <c r="E755" s="32">
        <f t="shared" si="21"/>
        <v>99.8922800718133</v>
      </c>
      <c r="F755" s="33">
        <v>63.6467627545184</v>
      </c>
    </row>
    <row r="756" customFormat="1" ht="17.1" customHeight="1" spans="1:6">
      <c r="A756" s="54" t="s">
        <v>578</v>
      </c>
      <c r="B756" s="30">
        <f>SUM(B757:B761)</f>
        <v>1146</v>
      </c>
      <c r="C756" s="31">
        <f>SUM(C757:C761)</f>
        <v>1841</v>
      </c>
      <c r="D756" s="31">
        <v>1788</v>
      </c>
      <c r="E756" s="32">
        <f t="shared" si="21"/>
        <v>97.1211298207496</v>
      </c>
      <c r="F756" s="33"/>
    </row>
    <row r="757" customFormat="1" ht="17.1" customHeight="1" spans="1:6">
      <c r="A757" s="54" t="s">
        <v>11</v>
      </c>
      <c r="B757" s="30">
        <v>857</v>
      </c>
      <c r="C757" s="31">
        <v>1071</v>
      </c>
      <c r="D757" s="31">
        <v>1070</v>
      </c>
      <c r="E757" s="32">
        <f t="shared" si="21"/>
        <v>99.906629318394</v>
      </c>
      <c r="F757" s="33"/>
    </row>
    <row r="758" customFormat="1" ht="17.1" customHeight="1" spans="1:6">
      <c r="A758" s="54" t="s">
        <v>579</v>
      </c>
      <c r="B758" s="30"/>
      <c r="C758" s="31">
        <v>100</v>
      </c>
      <c r="D758" s="37">
        <v>217</v>
      </c>
      <c r="E758" s="32">
        <f t="shared" si="21"/>
        <v>217</v>
      </c>
      <c r="F758" s="33"/>
    </row>
    <row r="759" customFormat="1" ht="17.1" customHeight="1" spans="1:6">
      <c r="A759" s="54" t="s">
        <v>580</v>
      </c>
      <c r="B759" s="30">
        <v>234</v>
      </c>
      <c r="C759" s="31">
        <v>230</v>
      </c>
      <c r="D759" s="37">
        <v>230</v>
      </c>
      <c r="E759" s="32">
        <f t="shared" si="21"/>
        <v>100</v>
      </c>
      <c r="F759" s="33"/>
    </row>
    <row r="760" customFormat="1" ht="17.1" customHeight="1" spans="1:6">
      <c r="A760" s="54" t="s">
        <v>18</v>
      </c>
      <c r="B760" s="30">
        <v>55</v>
      </c>
      <c r="C760" s="31">
        <v>55</v>
      </c>
      <c r="D760" s="37">
        <v>55</v>
      </c>
      <c r="E760" s="32">
        <f t="shared" si="21"/>
        <v>100</v>
      </c>
      <c r="F760" s="33"/>
    </row>
    <row r="761" customFormat="1" ht="17.1" customHeight="1" spans="1:6">
      <c r="A761" s="54" t="s">
        <v>581</v>
      </c>
      <c r="B761" s="30"/>
      <c r="C761" s="31">
        <v>385</v>
      </c>
      <c r="D761" s="37">
        <v>216</v>
      </c>
      <c r="E761" s="32">
        <f t="shared" si="21"/>
        <v>56.1038961038961</v>
      </c>
      <c r="F761" s="33"/>
    </row>
    <row r="762" customFormat="1" ht="17.1" customHeight="1" spans="1:6">
      <c r="A762" s="54" t="s">
        <v>582</v>
      </c>
      <c r="B762" s="30">
        <f>SUM(B763:B765)</f>
        <v>646</v>
      </c>
      <c r="C762" s="31">
        <f>SUM(C763:C765)</f>
        <v>746</v>
      </c>
      <c r="D762" s="31">
        <v>873</v>
      </c>
      <c r="E762" s="32">
        <f t="shared" si="21"/>
        <v>117.024128686327</v>
      </c>
      <c r="F762" s="33"/>
    </row>
    <row r="763" customFormat="1" ht="17.1" customHeight="1" spans="1:6">
      <c r="A763" s="54" t="s">
        <v>11</v>
      </c>
      <c r="B763" s="30">
        <v>596</v>
      </c>
      <c r="C763" s="31">
        <v>746</v>
      </c>
      <c r="D763" s="31">
        <v>834</v>
      </c>
      <c r="E763" s="32">
        <f t="shared" si="21"/>
        <v>111.796246648794</v>
      </c>
      <c r="F763" s="33"/>
    </row>
    <row r="764" customFormat="1" ht="17.1" customHeight="1" spans="1:6">
      <c r="A764" s="54" t="s">
        <v>583</v>
      </c>
      <c r="B764" s="30">
        <v>15</v>
      </c>
      <c r="C764" s="31"/>
      <c r="D764" s="31">
        <v>39</v>
      </c>
      <c r="E764" s="32"/>
      <c r="F764" s="33"/>
    </row>
    <row r="765" customFormat="1" ht="17.1" customHeight="1" spans="1:6">
      <c r="A765" s="54" t="s">
        <v>584</v>
      </c>
      <c r="B765" s="30">
        <v>35</v>
      </c>
      <c r="C765" s="31"/>
      <c r="D765" s="31"/>
      <c r="E765" s="32"/>
      <c r="F765" s="33"/>
    </row>
    <row r="766" customFormat="1" ht="17.1" customHeight="1" spans="1:6">
      <c r="A766" s="54" t="s">
        <v>585</v>
      </c>
      <c r="B766" s="30">
        <f>SUM(B767:B770)</f>
        <v>359</v>
      </c>
      <c r="C766" s="31">
        <f>SUM(C767:C770)</f>
        <v>566</v>
      </c>
      <c r="D766" s="31">
        <v>619</v>
      </c>
      <c r="E766" s="32">
        <f t="shared" si="21"/>
        <v>109.363957597173</v>
      </c>
      <c r="F766" s="33"/>
    </row>
    <row r="767" customFormat="1" ht="17.1" customHeight="1" spans="1:6">
      <c r="A767" s="54" t="s">
        <v>11</v>
      </c>
      <c r="B767" s="30">
        <v>139</v>
      </c>
      <c r="C767" s="31">
        <v>140</v>
      </c>
      <c r="D767" s="31">
        <v>139</v>
      </c>
      <c r="E767" s="32">
        <f t="shared" si="21"/>
        <v>99.2857142857143</v>
      </c>
      <c r="F767" s="33"/>
    </row>
    <row r="768" customFormat="1" ht="17.1" customHeight="1" spans="1:6">
      <c r="A768" s="54" t="s">
        <v>12</v>
      </c>
      <c r="B768" s="30">
        <v>43</v>
      </c>
      <c r="C768" s="31">
        <v>43</v>
      </c>
      <c r="D768" s="31">
        <v>55</v>
      </c>
      <c r="E768" s="32">
        <f t="shared" si="21"/>
        <v>127.906976744186</v>
      </c>
      <c r="F768" s="33"/>
    </row>
    <row r="769" customFormat="1" ht="17.1" customHeight="1" spans="1:6">
      <c r="A769" s="54" t="s">
        <v>586</v>
      </c>
      <c r="B769" s="30">
        <v>112</v>
      </c>
      <c r="C769" s="31">
        <v>94</v>
      </c>
      <c r="D769" s="37">
        <v>94</v>
      </c>
      <c r="E769" s="32">
        <f t="shared" si="21"/>
        <v>100</v>
      </c>
      <c r="F769" s="33"/>
    </row>
    <row r="770" customFormat="1" ht="17.1" customHeight="1" spans="1:6">
      <c r="A770" s="54" t="s">
        <v>587</v>
      </c>
      <c r="B770" s="30">
        <v>65</v>
      </c>
      <c r="C770" s="31">
        <v>289</v>
      </c>
      <c r="D770" s="31">
        <v>331</v>
      </c>
      <c r="E770" s="32">
        <f t="shared" si="21"/>
        <v>114.532871972318</v>
      </c>
      <c r="F770" s="33"/>
    </row>
    <row r="771" customFormat="1" ht="17.1" customHeight="1" spans="1:6">
      <c r="A771" s="54" t="s">
        <v>588</v>
      </c>
      <c r="B771" s="30"/>
      <c r="C771" s="31"/>
      <c r="D771" s="31"/>
      <c r="E771" s="32"/>
      <c r="F771" s="33"/>
    </row>
    <row r="772" customFormat="1" ht="17.1" customHeight="1" spans="1:6">
      <c r="A772" s="54" t="s">
        <v>11</v>
      </c>
      <c r="B772" s="30"/>
      <c r="C772" s="31"/>
      <c r="D772" s="31"/>
      <c r="E772" s="32"/>
      <c r="F772" s="33"/>
    </row>
    <row r="773" customFormat="1" ht="17.1" customHeight="1" spans="1:6">
      <c r="A773" s="54" t="s">
        <v>589</v>
      </c>
      <c r="B773" s="30"/>
      <c r="C773" s="31"/>
      <c r="D773" s="31"/>
      <c r="E773" s="32"/>
      <c r="F773" s="33"/>
    </row>
    <row r="774" customFormat="1" ht="17.1" customHeight="1" spans="1:6">
      <c r="A774" s="54" t="s">
        <v>590</v>
      </c>
      <c r="B774" s="30"/>
      <c r="C774" s="31"/>
      <c r="D774" s="31"/>
      <c r="E774" s="32"/>
      <c r="F774" s="33"/>
    </row>
    <row r="775" customFormat="1" ht="17.1" customHeight="1" spans="1:6">
      <c r="A775" s="54" t="s">
        <v>591</v>
      </c>
      <c r="B775" s="30"/>
      <c r="C775" s="31"/>
      <c r="D775" s="31"/>
      <c r="E775" s="32"/>
      <c r="F775" s="33"/>
    </row>
    <row r="776" customFormat="1" ht="17.1" customHeight="1" spans="1:6">
      <c r="A776" s="54" t="s">
        <v>592</v>
      </c>
      <c r="B776" s="30"/>
      <c r="C776" s="31"/>
      <c r="D776" s="31"/>
      <c r="E776" s="32"/>
      <c r="F776" s="33"/>
    </row>
    <row r="777" customFormat="1" ht="17.1" customHeight="1" spans="1:6">
      <c r="A777" s="54" t="s">
        <v>593</v>
      </c>
      <c r="B777" s="30"/>
      <c r="C777" s="31"/>
      <c r="D777" s="31"/>
      <c r="E777" s="32"/>
      <c r="F777" s="33"/>
    </row>
    <row r="778" customFormat="1" ht="17.1" customHeight="1" spans="1:6">
      <c r="A778" s="54" t="s">
        <v>594</v>
      </c>
      <c r="B778" s="30">
        <f>SUM(B779:B780)</f>
        <v>8</v>
      </c>
      <c r="C778" s="31">
        <f>SUM(C779:C780)</f>
        <v>1559</v>
      </c>
      <c r="D778" s="31">
        <v>1386</v>
      </c>
      <c r="E778" s="32">
        <f t="shared" si="21"/>
        <v>88.9031430404105</v>
      </c>
      <c r="F778" s="33"/>
    </row>
    <row r="779" customFormat="1" ht="17.1" customHeight="1" spans="1:6">
      <c r="A779" s="54" t="s">
        <v>595</v>
      </c>
      <c r="B779" s="30">
        <v>8</v>
      </c>
      <c r="C779" s="31">
        <v>1359</v>
      </c>
      <c r="D779" s="31">
        <v>1386</v>
      </c>
      <c r="E779" s="32">
        <f t="shared" si="21"/>
        <v>101.986754966887</v>
      </c>
      <c r="F779" s="33"/>
    </row>
    <row r="780" customFormat="1" ht="17.1" customHeight="1" spans="1:6">
      <c r="A780" s="54" t="s">
        <v>596</v>
      </c>
      <c r="B780" s="30"/>
      <c r="C780" s="31">
        <v>200</v>
      </c>
      <c r="D780" s="31"/>
      <c r="E780" s="32">
        <f t="shared" si="21"/>
        <v>0</v>
      </c>
      <c r="F780" s="33"/>
    </row>
    <row r="781" customFormat="1" ht="17.1" customHeight="1" spans="1:6">
      <c r="A781" s="54" t="s">
        <v>597</v>
      </c>
      <c r="B781" s="30">
        <f>SUM(B782:B784)</f>
        <v>1977</v>
      </c>
      <c r="C781" s="31">
        <f>SUM(C782:C784)</f>
        <v>564</v>
      </c>
      <c r="D781" s="37">
        <f>SUM(D782:D784)</f>
        <v>604</v>
      </c>
      <c r="E781" s="32">
        <f t="shared" si="21"/>
        <v>107.09219858156</v>
      </c>
      <c r="F781" s="33"/>
    </row>
    <row r="782" customFormat="1" ht="17.1" customHeight="1" spans="1:6">
      <c r="A782" s="54" t="s">
        <v>598</v>
      </c>
      <c r="B782" s="30">
        <v>1977</v>
      </c>
      <c r="C782" s="31">
        <v>344</v>
      </c>
      <c r="D782" s="37">
        <v>394</v>
      </c>
      <c r="E782" s="32">
        <f t="shared" si="21"/>
        <v>114.53488372093</v>
      </c>
      <c r="F782" s="33"/>
    </row>
    <row r="783" customFormat="1" ht="17.1" customHeight="1" spans="1:6">
      <c r="A783" s="54" t="s">
        <v>599</v>
      </c>
      <c r="B783" s="30"/>
      <c r="C783" s="31">
        <v>115</v>
      </c>
      <c r="D783" s="37">
        <v>115</v>
      </c>
      <c r="E783" s="32">
        <f t="shared" si="21"/>
        <v>100</v>
      </c>
      <c r="F783" s="33"/>
    </row>
    <row r="784" customFormat="1" ht="17.1" customHeight="1" spans="1:6">
      <c r="A784" s="54" t="s">
        <v>600</v>
      </c>
      <c r="B784" s="30"/>
      <c r="C784" s="31">
        <v>105</v>
      </c>
      <c r="D784" s="37">
        <v>95</v>
      </c>
      <c r="E784" s="32">
        <f t="shared" si="21"/>
        <v>90.4761904761905</v>
      </c>
      <c r="F784" s="33"/>
    </row>
    <row r="785" customFormat="1" ht="17.1" customHeight="1" spans="1:6">
      <c r="A785" s="54" t="s">
        <v>601</v>
      </c>
      <c r="B785" s="30">
        <f>SUM(B786)</f>
        <v>22</v>
      </c>
      <c r="C785" s="31">
        <f>SUM(C786)</f>
        <v>294</v>
      </c>
      <c r="D785" s="37">
        <f t="shared" ref="D785:D789" si="22">D786</f>
        <v>294</v>
      </c>
      <c r="E785" s="32">
        <f t="shared" si="21"/>
        <v>100</v>
      </c>
      <c r="F785" s="33"/>
    </row>
    <row r="786" customFormat="1" ht="17.1" customHeight="1" spans="1:6">
      <c r="A786" s="54" t="s">
        <v>602</v>
      </c>
      <c r="B786" s="30">
        <v>22</v>
      </c>
      <c r="C786" s="31">
        <v>294</v>
      </c>
      <c r="D786" s="37">
        <v>294</v>
      </c>
      <c r="E786" s="32">
        <f t="shared" si="21"/>
        <v>100</v>
      </c>
      <c r="F786" s="33"/>
    </row>
    <row r="787" customFormat="1" ht="17.1" customHeight="1" spans="1:6">
      <c r="A787" s="54" t="s">
        <v>603</v>
      </c>
      <c r="B787" s="30">
        <v>15000</v>
      </c>
      <c r="C787" s="31">
        <v>0</v>
      </c>
      <c r="D787" s="31"/>
      <c r="E787" s="32"/>
      <c r="F787" s="44"/>
    </row>
    <row r="788" customFormat="1" ht="17.1" customHeight="1" spans="1:6">
      <c r="A788" s="54" t="s">
        <v>604</v>
      </c>
      <c r="B788" s="30">
        <v>78863</v>
      </c>
      <c r="C788" s="31">
        <v>123</v>
      </c>
      <c r="D788" s="49">
        <f t="shared" si="22"/>
        <v>2361</v>
      </c>
      <c r="E788" s="32"/>
      <c r="F788" s="44"/>
    </row>
    <row r="789" customFormat="1" ht="17.1" customHeight="1" spans="1:6">
      <c r="A789" s="54" t="s">
        <v>605</v>
      </c>
      <c r="B789" s="30">
        <f>SUM(B790)</f>
        <v>78863</v>
      </c>
      <c r="C789" s="31">
        <f>SUM(C790)</f>
        <v>123</v>
      </c>
      <c r="D789" s="37">
        <f t="shared" si="22"/>
        <v>2361</v>
      </c>
      <c r="E789" s="32"/>
      <c r="F789" s="33"/>
    </row>
    <row r="790" customFormat="1" ht="17.1" customHeight="1" spans="1:6">
      <c r="A790" s="54" t="s">
        <v>606</v>
      </c>
      <c r="B790" s="30">
        <v>78863</v>
      </c>
      <c r="C790" s="31">
        <v>123</v>
      </c>
      <c r="D790" s="37">
        <v>2361</v>
      </c>
      <c r="E790" s="32"/>
      <c r="F790" s="33"/>
    </row>
    <row r="791" customFormat="1" ht="17.1" customHeight="1" spans="1:6">
      <c r="A791" s="54" t="s">
        <v>607</v>
      </c>
      <c r="B791" s="30">
        <v>19808</v>
      </c>
      <c r="C791" s="31">
        <v>20522</v>
      </c>
      <c r="D791" s="37">
        <v>20522</v>
      </c>
      <c r="E791" s="32">
        <f t="shared" si="21"/>
        <v>100</v>
      </c>
      <c r="F791" s="33">
        <v>105.133196721311</v>
      </c>
    </row>
    <row r="792" customFormat="1" ht="17.1" customHeight="1" spans="1:6">
      <c r="A792" s="54" t="s">
        <v>608</v>
      </c>
      <c r="B792" s="30">
        <f>SUM(B793:B794)</f>
        <v>19808</v>
      </c>
      <c r="C792" s="31">
        <f>SUM(C793:C794)</f>
        <v>20522</v>
      </c>
      <c r="D792" s="37">
        <v>20522</v>
      </c>
      <c r="E792" s="32">
        <f t="shared" si="21"/>
        <v>100</v>
      </c>
      <c r="F792" s="33"/>
    </row>
    <row r="793" customFormat="1" ht="17.1" customHeight="1" spans="1:6">
      <c r="A793" s="54" t="s">
        <v>609</v>
      </c>
      <c r="B793" s="30">
        <v>19808</v>
      </c>
      <c r="C793" s="31">
        <v>20522</v>
      </c>
      <c r="D793" s="37">
        <v>20522</v>
      </c>
      <c r="E793" s="32">
        <f t="shared" si="21"/>
        <v>100</v>
      </c>
      <c r="F793" s="33"/>
    </row>
    <row r="794" customFormat="1" ht="17.1" customHeight="1" spans="1:6">
      <c r="A794" s="54" t="s">
        <v>610</v>
      </c>
      <c r="B794" s="30"/>
      <c r="C794" s="31"/>
      <c r="D794" s="31"/>
      <c r="E794" s="32"/>
      <c r="F794" s="33"/>
    </row>
    <row r="795" customFormat="1" ht="17.1" customHeight="1" spans="1:6">
      <c r="A795" s="54" t="s">
        <v>611</v>
      </c>
      <c r="B795" s="30"/>
      <c r="C795" s="31">
        <f>SUM(C796)</f>
        <v>84</v>
      </c>
      <c r="D795" s="37">
        <v>83</v>
      </c>
      <c r="E795" s="32">
        <f>D795/C795*100</f>
        <v>98.8095238095238</v>
      </c>
      <c r="F795" s="33">
        <v>184.444444444444</v>
      </c>
    </row>
    <row r="796" customFormat="1" ht="17.1" customHeight="1" spans="1:6">
      <c r="A796" s="54" t="s">
        <v>612</v>
      </c>
      <c r="B796" s="30"/>
      <c r="C796" s="31">
        <v>84</v>
      </c>
      <c r="D796" s="37">
        <v>83</v>
      </c>
      <c r="E796" s="32">
        <f>D796/C796*100</f>
        <v>98.8095238095238</v>
      </c>
      <c r="F796" s="33"/>
    </row>
    <row r="797" customFormat="1" spans="2:6">
      <c r="B797" s="3"/>
      <c r="C797" s="55"/>
      <c r="D797" s="56"/>
      <c r="E797" s="57"/>
      <c r="F797" s="58"/>
    </row>
    <row r="798" customFormat="1" spans="2:6">
      <c r="B798" s="3"/>
      <c r="C798" s="59"/>
      <c r="D798" s="56"/>
      <c r="E798" s="57"/>
      <c r="F798" s="58"/>
    </row>
    <row r="799" customFormat="1" spans="2:6">
      <c r="B799" s="3"/>
      <c r="C799" s="59"/>
      <c r="D799" s="56"/>
      <c r="E799" s="57"/>
      <c r="F799" s="58"/>
    </row>
    <row r="800" customFormat="1" spans="2:6">
      <c r="B800" s="3"/>
      <c r="C800" s="59"/>
      <c r="D800" s="56"/>
      <c r="E800" s="57"/>
      <c r="F800" s="58"/>
    </row>
    <row r="801" customFormat="1" spans="2:6">
      <c r="B801" s="3"/>
      <c r="C801" s="59"/>
      <c r="D801" s="56"/>
      <c r="E801" s="57"/>
      <c r="F801" s="58"/>
    </row>
    <row r="802" customFormat="1" spans="2:6">
      <c r="B802" s="3"/>
      <c r="C802" s="55"/>
      <c r="D802" s="56"/>
      <c r="E802" s="57"/>
      <c r="F802" s="58"/>
    </row>
    <row r="803" customFormat="1" spans="2:6">
      <c r="B803" s="3"/>
      <c r="C803" s="55"/>
      <c r="D803" s="56"/>
      <c r="E803" s="57"/>
      <c r="F803" s="58"/>
    </row>
    <row r="804" customFormat="1" spans="2:6">
      <c r="B804" s="3"/>
      <c r="C804" s="55"/>
      <c r="D804" s="56"/>
      <c r="E804" s="57"/>
      <c r="F804" s="58"/>
    </row>
    <row r="805" customFormat="1" spans="2:6">
      <c r="B805" s="3"/>
      <c r="C805" s="55"/>
      <c r="D805" s="56"/>
      <c r="E805" s="57"/>
      <c r="F805" s="58"/>
    </row>
    <row r="806" customFormat="1" spans="2:6">
      <c r="B806" s="3"/>
      <c r="C806" s="59"/>
      <c r="D806" s="56"/>
      <c r="E806" s="57"/>
      <c r="F806" s="58"/>
    </row>
    <row r="807" customFormat="1" spans="2:6">
      <c r="B807" s="3"/>
      <c r="C807" s="59"/>
      <c r="D807" s="56"/>
      <c r="E807" s="57"/>
      <c r="F807" s="58"/>
    </row>
    <row r="808" customFormat="1" spans="2:6">
      <c r="B808" s="3"/>
      <c r="C808" s="59"/>
      <c r="D808" s="56"/>
      <c r="E808" s="57"/>
      <c r="F808" s="58"/>
    </row>
    <row r="809" customFormat="1" spans="2:6">
      <c r="B809" s="3"/>
      <c r="C809" s="59"/>
      <c r="D809" s="56"/>
      <c r="E809" s="57"/>
      <c r="F809" s="58"/>
    </row>
    <row r="810" customFormat="1" spans="2:6">
      <c r="B810" s="3"/>
      <c r="C810" s="60"/>
      <c r="D810" s="61"/>
      <c r="E810" s="57"/>
      <c r="F810" s="58"/>
    </row>
    <row r="811" customFormat="1" spans="2:6">
      <c r="B811" s="3"/>
      <c r="C811" s="55"/>
      <c r="D811" s="56"/>
      <c r="E811" s="57"/>
      <c r="F811" s="58"/>
    </row>
    <row r="812" customFormat="1" spans="2:6">
      <c r="B812" s="3"/>
      <c r="C812" s="55"/>
      <c r="D812" s="56"/>
      <c r="E812" s="57"/>
      <c r="F812" s="58"/>
    </row>
    <row r="813" customFormat="1" spans="2:6">
      <c r="B813" s="3"/>
      <c r="C813" s="55"/>
      <c r="D813" s="56"/>
      <c r="E813" s="57"/>
      <c r="F813" s="58"/>
    </row>
    <row r="814" customFormat="1" spans="2:6">
      <c r="B814" s="3"/>
      <c r="C814" s="62"/>
      <c r="D814" s="56"/>
      <c r="E814" s="57"/>
      <c r="F814" s="58"/>
    </row>
    <row r="815" customFormat="1" spans="2:6">
      <c r="B815" s="3"/>
      <c r="C815" s="55"/>
      <c r="D815" s="56"/>
      <c r="E815" s="57"/>
      <c r="F815" s="58"/>
    </row>
    <row r="816" customFormat="1" spans="2:6">
      <c r="B816" s="3"/>
      <c r="C816" s="55"/>
      <c r="D816" s="56"/>
      <c r="E816" s="57"/>
      <c r="F816" s="58"/>
    </row>
    <row r="817" customFormat="1" spans="2:6">
      <c r="B817" s="3"/>
      <c r="C817" s="55"/>
      <c r="D817" s="56"/>
      <c r="E817" s="57"/>
      <c r="F817" s="58"/>
    </row>
    <row r="818" customFormat="1" spans="2:6">
      <c r="B818" s="3"/>
      <c r="C818" s="55"/>
      <c r="D818" s="56"/>
      <c r="E818" s="57"/>
      <c r="F818" s="58"/>
    </row>
    <row r="819" customFormat="1" spans="2:6">
      <c r="B819" s="3"/>
      <c r="C819" s="55"/>
      <c r="D819" s="56"/>
      <c r="E819" s="57"/>
      <c r="F819" s="58"/>
    </row>
    <row r="820" customFormat="1" spans="2:6">
      <c r="B820" s="3"/>
      <c r="C820" s="55"/>
      <c r="D820" s="56"/>
      <c r="E820" s="57"/>
      <c r="F820" s="58"/>
    </row>
    <row r="821" customFormat="1" spans="2:6">
      <c r="B821" s="3"/>
      <c r="C821" s="55"/>
      <c r="D821" s="56"/>
      <c r="E821" s="57"/>
      <c r="F821" s="58"/>
    </row>
    <row r="822" customFormat="1" spans="2:6">
      <c r="B822" s="3"/>
      <c r="C822" s="55"/>
      <c r="D822" s="56"/>
      <c r="E822" s="57"/>
      <c r="F822" s="58"/>
    </row>
    <row r="823" customFormat="1" spans="2:6">
      <c r="B823" s="3"/>
      <c r="C823" s="55"/>
      <c r="D823" s="56"/>
      <c r="E823" s="57"/>
      <c r="F823" s="58"/>
    </row>
    <row r="824" customFormat="1" spans="2:6">
      <c r="B824" s="3"/>
      <c r="C824" s="55"/>
      <c r="D824" s="56"/>
      <c r="E824" s="57"/>
      <c r="F824" s="58"/>
    </row>
    <row r="825" customFormat="1" spans="2:6">
      <c r="B825" s="3"/>
      <c r="C825" s="55"/>
      <c r="D825" s="56"/>
      <c r="E825" s="57"/>
      <c r="F825" s="58"/>
    </row>
    <row r="826" customFormat="1" spans="2:6">
      <c r="B826" s="3"/>
      <c r="C826" s="55"/>
      <c r="D826" s="56"/>
      <c r="E826" s="57"/>
      <c r="F826" s="58"/>
    </row>
    <row r="827" customFormat="1" spans="2:6">
      <c r="B827" s="3"/>
      <c r="C827" s="55"/>
      <c r="D827" s="56"/>
      <c r="E827" s="57"/>
      <c r="F827" s="58"/>
    </row>
    <row r="828" customFormat="1" spans="2:6">
      <c r="B828" s="3"/>
      <c r="C828" s="55"/>
      <c r="D828" s="56"/>
      <c r="E828" s="57"/>
      <c r="F828" s="58"/>
    </row>
    <row r="829" customFormat="1" spans="2:6">
      <c r="B829" s="3"/>
      <c r="C829" s="55"/>
      <c r="D829" s="56"/>
      <c r="E829" s="57"/>
      <c r="F829" s="58"/>
    </row>
    <row r="830" customFormat="1" spans="2:6">
      <c r="B830" s="3"/>
      <c r="C830" s="55"/>
      <c r="D830" s="56"/>
      <c r="E830" s="57"/>
      <c r="F830" s="58"/>
    </row>
    <row r="831" customFormat="1" spans="2:6">
      <c r="B831" s="3"/>
      <c r="C831" s="55"/>
      <c r="D831" s="56"/>
      <c r="E831" s="57"/>
      <c r="F831" s="58"/>
    </row>
    <row r="832" customFormat="1" spans="2:6">
      <c r="B832" s="3"/>
      <c r="C832" s="55"/>
      <c r="D832" s="56"/>
      <c r="E832" s="57"/>
      <c r="F832" s="58"/>
    </row>
    <row r="833" customFormat="1" spans="2:6">
      <c r="B833" s="3"/>
      <c r="C833" s="55"/>
      <c r="D833" s="56"/>
      <c r="E833" s="57"/>
      <c r="F833" s="58"/>
    </row>
    <row r="834" customFormat="1" spans="2:6">
      <c r="B834" s="3"/>
      <c r="C834" s="55"/>
      <c r="D834" s="56"/>
      <c r="E834" s="57"/>
      <c r="F834" s="58"/>
    </row>
    <row r="835" customFormat="1" spans="2:6">
      <c r="B835" s="3"/>
      <c r="C835" s="55"/>
      <c r="D835" s="56"/>
      <c r="E835" s="57"/>
      <c r="F835" s="58"/>
    </row>
    <row r="836" customFormat="1" spans="2:6">
      <c r="B836" s="3"/>
      <c r="C836" s="55"/>
      <c r="D836" s="56"/>
      <c r="E836" s="57"/>
      <c r="F836" s="58"/>
    </row>
    <row r="837" customFormat="1" spans="2:6">
      <c r="B837" s="3"/>
      <c r="C837" s="55"/>
      <c r="D837" s="56"/>
      <c r="E837" s="57"/>
      <c r="F837" s="58"/>
    </row>
    <row r="838" customFormat="1" spans="2:6">
      <c r="B838" s="3"/>
      <c r="C838" s="55"/>
      <c r="D838" s="56"/>
      <c r="E838" s="57"/>
      <c r="F838" s="58"/>
    </row>
    <row r="839" customFormat="1" spans="2:6">
      <c r="B839" s="3"/>
      <c r="C839" s="55"/>
      <c r="D839" s="56"/>
      <c r="E839" s="57"/>
      <c r="F839" s="58"/>
    </row>
    <row r="840" customFormat="1" spans="2:6">
      <c r="B840" s="3"/>
      <c r="C840" s="55"/>
      <c r="D840" s="56"/>
      <c r="E840" s="57"/>
      <c r="F840" s="58"/>
    </row>
    <row r="841" customFormat="1" spans="2:6">
      <c r="B841" s="3"/>
      <c r="C841" s="55"/>
      <c r="D841" s="56"/>
      <c r="E841" s="57"/>
      <c r="F841" s="58"/>
    </row>
    <row r="842" customFormat="1" spans="2:6">
      <c r="B842" s="3"/>
      <c r="C842" s="55"/>
      <c r="D842" s="56"/>
      <c r="E842" s="57"/>
      <c r="F842" s="58"/>
    </row>
    <row r="843" customFormat="1" spans="2:6">
      <c r="B843" s="3"/>
      <c r="C843" s="55"/>
      <c r="D843" s="56"/>
      <c r="E843" s="57"/>
      <c r="F843" s="58"/>
    </row>
    <row r="844" customFormat="1" spans="2:6">
      <c r="B844" s="3"/>
      <c r="C844" s="55"/>
      <c r="D844" s="56"/>
      <c r="E844" s="57"/>
      <c r="F844" s="58"/>
    </row>
    <row r="845" customFormat="1" spans="2:6">
      <c r="B845" s="3"/>
      <c r="C845" s="55"/>
      <c r="D845" s="56"/>
      <c r="E845" s="57"/>
      <c r="F845" s="58"/>
    </row>
    <row r="846" customFormat="1" spans="2:6">
      <c r="B846" s="3"/>
      <c r="C846" s="55"/>
      <c r="D846" s="56"/>
      <c r="E846" s="57"/>
      <c r="F846" s="58"/>
    </row>
    <row r="847" customFormat="1" spans="2:6">
      <c r="B847" s="3"/>
      <c r="C847" s="55"/>
      <c r="D847" s="56"/>
      <c r="E847" s="57"/>
      <c r="F847" s="58"/>
    </row>
    <row r="848" customFormat="1" spans="2:6">
      <c r="B848" s="3"/>
      <c r="C848" s="55"/>
      <c r="D848" s="56"/>
      <c r="E848" s="57"/>
      <c r="F848" s="58"/>
    </row>
    <row r="849" customFormat="1" spans="2:6">
      <c r="B849" s="3"/>
      <c r="C849" s="55"/>
      <c r="D849" s="56"/>
      <c r="E849" s="57"/>
      <c r="F849" s="58"/>
    </row>
    <row r="850" customFormat="1" spans="2:6">
      <c r="B850" s="3"/>
      <c r="C850" s="55"/>
      <c r="D850" s="56"/>
      <c r="E850" s="57"/>
      <c r="F850" s="58"/>
    </row>
    <row r="851" customFormat="1" spans="2:6">
      <c r="B851" s="3"/>
      <c r="C851" s="59"/>
      <c r="D851" s="56"/>
      <c r="E851" s="57"/>
      <c r="F851" s="58"/>
    </row>
    <row r="852" customFormat="1" spans="2:6">
      <c r="B852" s="3"/>
      <c r="C852" s="59"/>
      <c r="D852" s="56"/>
      <c r="E852" s="57"/>
      <c r="F852" s="58"/>
    </row>
    <row r="853" customFormat="1" spans="2:6">
      <c r="B853" s="3"/>
      <c r="C853" s="59"/>
      <c r="D853" s="56"/>
      <c r="E853" s="57"/>
      <c r="F853" s="58"/>
    </row>
    <row r="854" customFormat="1" spans="2:6">
      <c r="B854" s="3"/>
      <c r="C854" s="59"/>
      <c r="D854" s="56"/>
      <c r="E854" s="57"/>
      <c r="F854" s="58"/>
    </row>
    <row r="855" customFormat="1" spans="2:6">
      <c r="B855" s="3"/>
      <c r="C855" s="59"/>
      <c r="D855" s="56"/>
      <c r="E855" s="57"/>
      <c r="F855" s="58"/>
    </row>
    <row r="856" customFormat="1" spans="2:6">
      <c r="B856" s="3"/>
      <c r="C856" s="59"/>
      <c r="D856" s="56"/>
      <c r="E856" s="57"/>
      <c r="F856" s="58"/>
    </row>
    <row r="857" customFormat="1" spans="2:6">
      <c r="B857" s="3"/>
      <c r="C857" s="59"/>
      <c r="D857" s="56"/>
      <c r="E857" s="57"/>
      <c r="F857" s="58"/>
    </row>
    <row r="858" customFormat="1" spans="2:6">
      <c r="B858" s="3"/>
      <c r="C858" s="59"/>
      <c r="D858" s="56"/>
      <c r="E858" s="57"/>
      <c r="F858" s="58"/>
    </row>
    <row r="859" customFormat="1" spans="2:6">
      <c r="B859" s="3"/>
      <c r="C859" s="59"/>
      <c r="D859" s="56"/>
      <c r="E859" s="57"/>
      <c r="F859" s="58"/>
    </row>
    <row r="860" customFormat="1" spans="2:6">
      <c r="B860" s="3"/>
      <c r="C860" s="59"/>
      <c r="D860" s="56"/>
      <c r="E860" s="57"/>
      <c r="F860" s="58"/>
    </row>
    <row r="861" customFormat="1" spans="2:6">
      <c r="B861" s="3"/>
      <c r="C861" s="59"/>
      <c r="D861" s="56"/>
      <c r="E861" s="57"/>
      <c r="F861" s="58"/>
    </row>
    <row r="862" customFormat="1" spans="2:6">
      <c r="B862" s="3"/>
      <c r="C862" s="59"/>
      <c r="D862" s="56"/>
      <c r="E862" s="57"/>
      <c r="F862" s="58"/>
    </row>
    <row r="863" customFormat="1" spans="2:6">
      <c r="B863" s="3"/>
      <c r="C863" s="59"/>
      <c r="D863" s="56"/>
      <c r="E863" s="57"/>
      <c r="F863" s="58"/>
    </row>
    <row r="864" customFormat="1" spans="2:6">
      <c r="B864" s="3"/>
      <c r="C864" s="59"/>
      <c r="D864" s="56"/>
      <c r="E864" s="57"/>
      <c r="F864" s="58"/>
    </row>
    <row r="865" customFormat="1" spans="2:6">
      <c r="B865" s="3"/>
      <c r="C865" s="59"/>
      <c r="D865" s="56"/>
      <c r="E865" s="57"/>
      <c r="F865" s="58"/>
    </row>
    <row r="866" customFormat="1" spans="2:6">
      <c r="B866" s="3"/>
      <c r="C866" s="59"/>
      <c r="D866" s="56"/>
      <c r="E866" s="57"/>
      <c r="F866" s="58"/>
    </row>
    <row r="867" customFormat="1" spans="2:6">
      <c r="B867" s="3"/>
      <c r="C867" s="59"/>
      <c r="D867" s="56"/>
      <c r="E867" s="57"/>
      <c r="F867" s="58"/>
    </row>
    <row r="868" customFormat="1" spans="2:6">
      <c r="B868" s="3"/>
      <c r="C868" s="59"/>
      <c r="D868" s="56"/>
      <c r="E868" s="57"/>
      <c r="F868" s="58"/>
    </row>
    <row r="869" customFormat="1" spans="2:6">
      <c r="B869" s="3"/>
      <c r="C869" s="59"/>
      <c r="D869" s="56"/>
      <c r="E869" s="57"/>
      <c r="F869" s="58"/>
    </row>
    <row r="870" customFormat="1" spans="2:6">
      <c r="B870" s="3"/>
      <c r="C870" s="59"/>
      <c r="D870" s="56"/>
      <c r="E870" s="57"/>
      <c r="F870" s="58"/>
    </row>
    <row r="871" customFormat="1" spans="2:6">
      <c r="B871" s="3"/>
      <c r="C871" s="59"/>
      <c r="D871" s="56"/>
      <c r="E871" s="57"/>
      <c r="F871" s="58"/>
    </row>
    <row r="872" customFormat="1" spans="2:6">
      <c r="B872" s="3"/>
      <c r="C872" s="59"/>
      <c r="D872" s="56"/>
      <c r="E872" s="57"/>
      <c r="F872" s="58"/>
    </row>
    <row r="873" customFormat="1" spans="2:6">
      <c r="B873" s="3"/>
      <c r="C873" s="59"/>
      <c r="D873" s="56"/>
      <c r="E873" s="57"/>
      <c r="F873" s="58"/>
    </row>
    <row r="874" customFormat="1" spans="2:6">
      <c r="B874" s="3"/>
      <c r="C874" s="59"/>
      <c r="D874" s="56"/>
      <c r="E874" s="57"/>
      <c r="F874" s="58"/>
    </row>
    <row r="875" customFormat="1" spans="2:6">
      <c r="B875" s="3"/>
      <c r="C875" s="59"/>
      <c r="D875" s="56"/>
      <c r="E875" s="57"/>
      <c r="F875" s="58"/>
    </row>
    <row r="876" customFormat="1" spans="2:6">
      <c r="B876" s="3"/>
      <c r="C876" s="59"/>
      <c r="D876" s="56"/>
      <c r="E876" s="57"/>
      <c r="F876" s="58"/>
    </row>
    <row r="877" customFormat="1" spans="2:6">
      <c r="B877" s="3"/>
      <c r="C877" s="59"/>
      <c r="D877" s="56"/>
      <c r="E877" s="57"/>
      <c r="F877" s="58"/>
    </row>
    <row r="878" customFormat="1" spans="2:6">
      <c r="B878" s="3"/>
      <c r="C878" s="59"/>
      <c r="D878" s="56"/>
      <c r="E878" s="57"/>
      <c r="F878" s="58"/>
    </row>
    <row r="879" customFormat="1" spans="2:6">
      <c r="B879" s="3"/>
      <c r="C879" s="59"/>
      <c r="D879" s="56"/>
      <c r="E879" s="57"/>
      <c r="F879" s="58"/>
    </row>
    <row r="880" customFormat="1" spans="2:6">
      <c r="B880" s="3"/>
      <c r="C880" s="59"/>
      <c r="D880" s="56"/>
      <c r="E880" s="57"/>
      <c r="F880" s="58"/>
    </row>
    <row r="881" customFormat="1" spans="2:6">
      <c r="B881" s="3"/>
      <c r="C881" s="59"/>
      <c r="D881" s="56"/>
      <c r="E881" s="57"/>
      <c r="F881" s="58"/>
    </row>
    <row r="882" customFormat="1" spans="2:6">
      <c r="B882" s="3"/>
      <c r="C882" s="59"/>
      <c r="D882" s="56"/>
      <c r="E882" s="57"/>
      <c r="F882" s="58"/>
    </row>
    <row r="883" customFormat="1" spans="2:6">
      <c r="B883" s="3"/>
      <c r="C883" s="59"/>
      <c r="D883" s="56"/>
      <c r="E883" s="57"/>
      <c r="F883" s="58"/>
    </row>
    <row r="884" customFormat="1" spans="2:6">
      <c r="B884" s="3"/>
      <c r="C884" s="59"/>
      <c r="D884" s="56"/>
      <c r="E884" s="57"/>
      <c r="F884" s="58"/>
    </row>
    <row r="885" customFormat="1" spans="2:6">
      <c r="B885" s="3"/>
      <c r="C885" s="59"/>
      <c r="D885" s="56"/>
      <c r="E885" s="57"/>
      <c r="F885" s="58"/>
    </row>
    <row r="886" customFormat="1" spans="2:6">
      <c r="B886" s="3"/>
      <c r="C886" s="59"/>
      <c r="D886" s="56"/>
      <c r="E886" s="57"/>
      <c r="F886" s="58"/>
    </row>
    <row r="887" customFormat="1" spans="2:6">
      <c r="B887" s="3"/>
      <c r="C887" s="59"/>
      <c r="D887" s="56"/>
      <c r="E887" s="57"/>
      <c r="F887" s="58"/>
    </row>
    <row r="888" customFormat="1" spans="2:6">
      <c r="B888" s="3"/>
      <c r="C888" s="59"/>
      <c r="D888" s="56"/>
      <c r="E888" s="57"/>
      <c r="F888" s="58"/>
    </row>
    <row r="889" customFormat="1" spans="2:6">
      <c r="B889" s="3"/>
      <c r="C889" s="59"/>
      <c r="D889" s="56"/>
      <c r="E889" s="57"/>
      <c r="F889" s="58"/>
    </row>
    <row r="890" customFormat="1" spans="2:6">
      <c r="B890" s="3"/>
      <c r="C890" s="59"/>
      <c r="D890" s="56"/>
      <c r="E890" s="57"/>
      <c r="F890" s="58"/>
    </row>
    <row r="891" customFormat="1" spans="2:6">
      <c r="B891" s="3"/>
      <c r="C891" s="59"/>
      <c r="D891" s="56"/>
      <c r="E891" s="57"/>
      <c r="F891" s="58"/>
    </row>
    <row r="892" customFormat="1" spans="2:6">
      <c r="B892" s="3"/>
      <c r="C892" s="59"/>
      <c r="D892" s="56"/>
      <c r="E892" s="57"/>
      <c r="F892" s="58"/>
    </row>
    <row r="893" customFormat="1" spans="2:6">
      <c r="B893" s="3"/>
      <c r="C893" s="59"/>
      <c r="D893" s="56"/>
      <c r="E893" s="57"/>
      <c r="F893" s="58"/>
    </row>
    <row r="894" customFormat="1" spans="2:6">
      <c r="B894" s="3"/>
      <c r="C894" s="59"/>
      <c r="D894" s="56"/>
      <c r="E894" s="57"/>
      <c r="F894" s="58"/>
    </row>
    <row r="895" customFormat="1" spans="2:6">
      <c r="B895" s="3"/>
      <c r="C895" s="59"/>
      <c r="D895" s="56"/>
      <c r="E895" s="57"/>
      <c r="F895" s="58"/>
    </row>
    <row r="896" customFormat="1" spans="2:6">
      <c r="B896" s="3"/>
      <c r="C896" s="59"/>
      <c r="D896" s="56"/>
      <c r="E896" s="57"/>
      <c r="F896" s="58"/>
    </row>
    <row r="897" customFormat="1" spans="2:6">
      <c r="B897" s="3"/>
      <c r="C897" s="59"/>
      <c r="D897" s="56"/>
      <c r="E897" s="57"/>
      <c r="F897" s="58"/>
    </row>
    <row r="898" customFormat="1" spans="2:6">
      <c r="B898" s="3"/>
      <c r="C898" s="59"/>
      <c r="D898" s="56"/>
      <c r="E898" s="57"/>
      <c r="F898" s="58"/>
    </row>
    <row r="899" customFormat="1" spans="2:6">
      <c r="B899" s="3"/>
      <c r="C899" s="59"/>
      <c r="D899" s="56"/>
      <c r="E899" s="57"/>
      <c r="F899" s="58"/>
    </row>
    <row r="900" customFormat="1" spans="2:6">
      <c r="B900" s="3"/>
      <c r="C900" s="59"/>
      <c r="D900" s="56"/>
      <c r="E900" s="57"/>
      <c r="F900" s="58"/>
    </row>
    <row r="901" customFormat="1" spans="2:6">
      <c r="B901" s="3"/>
      <c r="C901" s="59"/>
      <c r="D901" s="56"/>
      <c r="E901" s="57"/>
      <c r="F901" s="58"/>
    </row>
    <row r="902" customFormat="1" spans="2:6">
      <c r="B902" s="3"/>
      <c r="C902" s="59"/>
      <c r="D902" s="56"/>
      <c r="E902" s="57"/>
      <c r="F902" s="58"/>
    </row>
    <row r="903" customFormat="1" spans="2:6">
      <c r="B903" s="3"/>
      <c r="C903" s="59"/>
      <c r="D903" s="56"/>
      <c r="E903" s="57"/>
      <c r="F903" s="58"/>
    </row>
    <row r="904" customFormat="1" spans="2:6">
      <c r="B904" s="3"/>
      <c r="C904" s="59"/>
      <c r="D904" s="56"/>
      <c r="E904" s="57"/>
      <c r="F904" s="58"/>
    </row>
    <row r="905" customFormat="1" spans="2:6">
      <c r="B905" s="3"/>
      <c r="C905" s="59"/>
      <c r="D905" s="56"/>
      <c r="E905" s="57"/>
      <c r="F905" s="58"/>
    </row>
    <row r="906" customFormat="1" spans="2:6">
      <c r="B906" s="3"/>
      <c r="C906" s="59"/>
      <c r="D906" s="56"/>
      <c r="E906" s="57"/>
      <c r="F906" s="58"/>
    </row>
    <row r="907" customFormat="1" spans="2:6">
      <c r="B907" s="3"/>
      <c r="C907" s="59"/>
      <c r="D907" s="56"/>
      <c r="E907" s="57"/>
      <c r="F907" s="58"/>
    </row>
    <row r="908" customFormat="1" spans="2:6">
      <c r="B908" s="3"/>
      <c r="C908" s="59"/>
      <c r="D908" s="56"/>
      <c r="E908" s="57"/>
      <c r="F908" s="58"/>
    </row>
    <row r="909" customFormat="1" spans="2:6">
      <c r="B909" s="3"/>
      <c r="C909" s="59"/>
      <c r="D909" s="56"/>
      <c r="E909" s="57"/>
      <c r="F909" s="58"/>
    </row>
    <row r="910" customFormat="1" spans="2:6">
      <c r="B910" s="3"/>
      <c r="C910" s="59"/>
      <c r="D910" s="56"/>
      <c r="E910" s="57"/>
      <c r="F910" s="58"/>
    </row>
    <row r="911" customFormat="1" spans="2:6">
      <c r="B911" s="3"/>
      <c r="C911" s="59"/>
      <c r="D911" s="56"/>
      <c r="E911" s="57"/>
      <c r="F911" s="58"/>
    </row>
    <row r="912" customFormat="1" spans="2:6">
      <c r="B912" s="3"/>
      <c r="C912" s="59"/>
      <c r="D912" s="56"/>
      <c r="E912" s="57"/>
      <c r="F912" s="58"/>
    </row>
    <row r="913" customFormat="1" spans="2:6">
      <c r="B913" s="3"/>
      <c r="C913" s="59"/>
      <c r="D913" s="56"/>
      <c r="E913" s="57"/>
      <c r="F913" s="58"/>
    </row>
    <row r="914" customFormat="1" spans="2:6">
      <c r="B914" s="3"/>
      <c r="C914" s="59"/>
      <c r="D914" s="56"/>
      <c r="E914" s="57"/>
      <c r="F914" s="58"/>
    </row>
    <row r="915" customFormat="1" spans="2:6">
      <c r="B915" s="3"/>
      <c r="C915" s="59"/>
      <c r="D915" s="56"/>
      <c r="E915" s="57"/>
      <c r="F915" s="58"/>
    </row>
    <row r="916" customFormat="1" spans="2:6">
      <c r="B916" s="3"/>
      <c r="C916" s="59"/>
      <c r="D916" s="56"/>
      <c r="E916" s="57"/>
      <c r="F916" s="58"/>
    </row>
    <row r="917" customFormat="1" spans="2:6">
      <c r="B917" s="3"/>
      <c r="C917" s="59"/>
      <c r="D917" s="56"/>
      <c r="E917" s="57"/>
      <c r="F917" s="58"/>
    </row>
    <row r="918" customFormat="1" spans="2:6">
      <c r="B918" s="3"/>
      <c r="C918" s="59"/>
      <c r="D918" s="56"/>
      <c r="E918" s="57"/>
      <c r="F918" s="58"/>
    </row>
    <row r="919" customFormat="1" spans="2:6">
      <c r="B919" s="3"/>
      <c r="C919" s="59"/>
      <c r="D919" s="56"/>
      <c r="E919" s="57"/>
      <c r="F919" s="58"/>
    </row>
    <row r="920" customFormat="1" spans="2:6">
      <c r="B920" s="3"/>
      <c r="C920" s="59"/>
      <c r="D920" s="56"/>
      <c r="E920" s="57"/>
      <c r="F920" s="58"/>
    </row>
    <row r="921" customFormat="1" spans="2:6">
      <c r="B921" s="3"/>
      <c r="C921" s="59"/>
      <c r="D921" s="56"/>
      <c r="E921" s="57"/>
      <c r="F921" s="58"/>
    </row>
    <row r="922" customFormat="1" spans="2:6">
      <c r="B922" s="3"/>
      <c r="C922" s="59"/>
      <c r="D922" s="56"/>
      <c r="E922" s="57"/>
      <c r="F922" s="58"/>
    </row>
    <row r="923" customFormat="1" spans="2:6">
      <c r="B923" s="3"/>
      <c r="C923" s="59"/>
      <c r="D923" s="56"/>
      <c r="E923" s="57"/>
      <c r="F923" s="58"/>
    </row>
    <row r="924" customFormat="1" spans="2:6">
      <c r="B924" s="3"/>
      <c r="C924" s="59"/>
      <c r="D924" s="56"/>
      <c r="E924" s="57"/>
      <c r="F924" s="58"/>
    </row>
    <row r="925" customFormat="1" spans="2:6">
      <c r="B925" s="3"/>
      <c r="C925" s="59"/>
      <c r="D925" s="56"/>
      <c r="E925" s="57"/>
      <c r="F925" s="58"/>
    </row>
    <row r="926" customFormat="1" spans="2:6">
      <c r="B926" s="3"/>
      <c r="C926" s="59"/>
      <c r="D926" s="56"/>
      <c r="E926" s="57"/>
      <c r="F926" s="58"/>
    </row>
    <row r="927" customFormat="1" spans="2:6">
      <c r="B927" s="3"/>
      <c r="C927" s="59"/>
      <c r="D927" s="56"/>
      <c r="E927" s="57"/>
      <c r="F927" s="58"/>
    </row>
    <row r="928" customFormat="1" spans="2:6">
      <c r="B928" s="3"/>
      <c r="C928" s="59"/>
      <c r="D928" s="56"/>
      <c r="E928" s="57"/>
      <c r="F928" s="58"/>
    </row>
    <row r="929" customFormat="1" spans="2:6">
      <c r="B929" s="3"/>
      <c r="C929" s="59"/>
      <c r="D929" s="56"/>
      <c r="E929" s="57"/>
      <c r="F929" s="58"/>
    </row>
    <row r="930" customFormat="1" spans="2:6">
      <c r="B930" s="3"/>
      <c r="C930" s="59"/>
      <c r="D930" s="56"/>
      <c r="E930" s="57"/>
      <c r="F930" s="58"/>
    </row>
    <row r="931" customFormat="1" spans="2:6">
      <c r="B931" s="3"/>
      <c r="C931" s="59"/>
      <c r="D931" s="56"/>
      <c r="E931" s="57"/>
      <c r="F931" s="58"/>
    </row>
    <row r="932" customFormat="1" spans="2:6">
      <c r="B932" s="3"/>
      <c r="C932" s="59"/>
      <c r="D932" s="56"/>
      <c r="E932" s="57"/>
      <c r="F932" s="58"/>
    </row>
    <row r="933" customFormat="1" spans="2:6">
      <c r="B933" s="3"/>
      <c r="C933" s="59"/>
      <c r="D933" s="56"/>
      <c r="E933" s="57"/>
      <c r="F933" s="58"/>
    </row>
    <row r="934" customFormat="1" spans="2:6">
      <c r="B934" s="3"/>
      <c r="C934" s="59"/>
      <c r="D934" s="56"/>
      <c r="E934" s="57"/>
      <c r="F934" s="58"/>
    </row>
    <row r="935" customFormat="1" spans="2:6">
      <c r="B935" s="3"/>
      <c r="C935" s="59"/>
      <c r="D935" s="56"/>
      <c r="E935" s="57"/>
      <c r="F935" s="58"/>
    </row>
    <row r="936" customFormat="1" spans="2:6">
      <c r="B936" s="3"/>
      <c r="C936" s="59"/>
      <c r="D936" s="56"/>
      <c r="E936" s="57"/>
      <c r="F936" s="58"/>
    </row>
    <row r="937" customFormat="1" spans="2:6">
      <c r="B937" s="3"/>
      <c r="C937" s="59"/>
      <c r="D937" s="56"/>
      <c r="E937" s="57"/>
      <c r="F937" s="7"/>
    </row>
    <row r="938" customFormat="1" spans="2:6">
      <c r="B938" s="3"/>
      <c r="C938" s="59"/>
      <c r="D938" s="56"/>
      <c r="E938" s="57"/>
      <c r="F938" s="7"/>
    </row>
    <row r="939" customFormat="1" spans="2:6">
      <c r="B939" s="3"/>
      <c r="C939" s="59"/>
      <c r="D939" s="56"/>
      <c r="E939" s="57"/>
      <c r="F939" s="7"/>
    </row>
    <row r="940" customFormat="1" spans="2:6">
      <c r="B940" s="3"/>
      <c r="C940" s="59"/>
      <c r="D940" s="56"/>
      <c r="E940" s="63"/>
      <c r="F940" s="7"/>
    </row>
    <row r="941" customFormat="1" spans="2:6">
      <c r="B941" s="3"/>
      <c r="C941" s="59"/>
      <c r="D941" s="56"/>
      <c r="E941" s="63"/>
      <c r="F941" s="7"/>
    </row>
    <row r="942" customFormat="1" spans="2:6">
      <c r="B942" s="3"/>
      <c r="C942" s="59"/>
      <c r="D942" s="56"/>
      <c r="E942" s="63"/>
      <c r="F942" s="7"/>
    </row>
    <row r="943" customFormat="1" spans="2:6">
      <c r="B943" s="3"/>
      <c r="C943" s="59"/>
      <c r="D943" s="56"/>
      <c r="E943" s="63"/>
      <c r="F943" s="7"/>
    </row>
    <row r="944" customFormat="1" spans="2:6">
      <c r="B944" s="3"/>
      <c r="C944" s="59"/>
      <c r="D944" s="56"/>
      <c r="E944" s="63"/>
      <c r="F944" s="7"/>
    </row>
    <row r="945" customFormat="1" spans="2:6">
      <c r="B945" s="3"/>
      <c r="C945" s="59"/>
      <c r="D945" s="56"/>
      <c r="E945" s="63"/>
      <c r="F945" s="7"/>
    </row>
    <row r="946" customFormat="1" spans="2:6">
      <c r="B946" s="3"/>
      <c r="C946" s="59"/>
      <c r="D946" s="56"/>
      <c r="E946" s="63"/>
      <c r="F946" s="7"/>
    </row>
    <row r="947" customFormat="1" spans="2:6">
      <c r="B947" s="3"/>
      <c r="C947" s="59"/>
      <c r="D947" s="56"/>
      <c r="E947" s="63"/>
      <c r="F947" s="7"/>
    </row>
    <row r="948" customFormat="1" spans="2:6">
      <c r="B948" s="3"/>
      <c r="C948" s="59"/>
      <c r="D948" s="56"/>
      <c r="E948" s="63"/>
      <c r="F948" s="7"/>
    </row>
    <row r="949" customFormat="1" spans="2:6">
      <c r="B949" s="3"/>
      <c r="C949" s="59"/>
      <c r="D949" s="56"/>
      <c r="E949" s="63"/>
      <c r="F949" s="7"/>
    </row>
    <row r="950" customFormat="1" spans="2:6">
      <c r="B950" s="3"/>
      <c r="C950" s="59"/>
      <c r="D950" s="56"/>
      <c r="E950" s="63"/>
      <c r="F950" s="7"/>
    </row>
    <row r="951" customFormat="1" spans="2:6">
      <c r="B951" s="3"/>
      <c r="C951" s="59"/>
      <c r="D951" s="56"/>
      <c r="E951" s="63"/>
      <c r="F951" s="7"/>
    </row>
    <row r="952" customFormat="1" spans="2:6">
      <c r="B952" s="3"/>
      <c r="C952" s="59"/>
      <c r="D952" s="56"/>
      <c r="E952" s="63"/>
      <c r="F952" s="7"/>
    </row>
    <row r="953" customFormat="1" spans="2:6">
      <c r="B953" s="3"/>
      <c r="C953" s="59"/>
      <c r="D953" s="56"/>
      <c r="E953" s="63"/>
      <c r="F953" s="7"/>
    </row>
    <row r="954" customFormat="1" spans="2:6">
      <c r="B954" s="3"/>
      <c r="C954" s="59"/>
      <c r="D954" s="56"/>
      <c r="E954" s="63"/>
      <c r="F954" s="7"/>
    </row>
    <row r="955" customFormat="1" spans="2:6">
      <c r="B955" s="3"/>
      <c r="C955" s="59"/>
      <c r="D955" s="56"/>
      <c r="E955" s="63"/>
      <c r="F955" s="7"/>
    </row>
    <row r="956" customFormat="1" spans="2:6">
      <c r="B956" s="3"/>
      <c r="C956" s="59"/>
      <c r="D956" s="56"/>
      <c r="E956" s="63"/>
      <c r="F956" s="7"/>
    </row>
    <row r="957" customFormat="1" spans="2:6">
      <c r="B957" s="3"/>
      <c r="C957" s="59"/>
      <c r="D957" s="56"/>
      <c r="E957" s="63"/>
      <c r="F957" s="7"/>
    </row>
    <row r="958" customFormat="1" spans="2:6">
      <c r="B958" s="3"/>
      <c r="C958" s="59"/>
      <c r="D958" s="56"/>
      <c r="E958" s="63"/>
      <c r="F958" s="7"/>
    </row>
    <row r="959" customFormat="1" spans="2:6">
      <c r="B959" s="3"/>
      <c r="C959" s="59"/>
      <c r="D959" s="56"/>
      <c r="E959" s="63"/>
      <c r="F959" s="7"/>
    </row>
    <row r="960" customFormat="1" spans="2:6">
      <c r="B960" s="3"/>
      <c r="C960" s="59"/>
      <c r="D960" s="56"/>
      <c r="E960" s="63"/>
      <c r="F960" s="7"/>
    </row>
    <row r="961" customFormat="1" spans="2:6">
      <c r="B961" s="3"/>
      <c r="C961" s="59"/>
      <c r="D961" s="56"/>
      <c r="E961" s="63"/>
      <c r="F961" s="7"/>
    </row>
    <row r="962" customFormat="1" spans="2:6">
      <c r="B962" s="3"/>
      <c r="C962" s="59"/>
      <c r="D962" s="56"/>
      <c r="E962" s="63"/>
      <c r="F962" s="7"/>
    </row>
    <row r="963" customFormat="1" spans="2:6">
      <c r="B963" s="3"/>
      <c r="C963" s="59"/>
      <c r="D963" s="56"/>
      <c r="E963" s="63"/>
      <c r="F963" s="7"/>
    </row>
    <row r="964" customFormat="1" spans="2:6">
      <c r="B964" s="3"/>
      <c r="C964" s="59"/>
      <c r="D964" s="56"/>
      <c r="E964" s="63"/>
      <c r="F964" s="7"/>
    </row>
    <row r="965" customFormat="1" spans="2:6">
      <c r="B965" s="3"/>
      <c r="C965" s="59"/>
      <c r="D965" s="56"/>
      <c r="E965" s="63"/>
      <c r="F965" s="7"/>
    </row>
    <row r="966" customFormat="1" spans="2:6">
      <c r="B966" s="3"/>
      <c r="C966" s="59"/>
      <c r="D966" s="56"/>
      <c r="E966" s="63"/>
      <c r="F966" s="7"/>
    </row>
    <row r="967" customFormat="1" spans="2:6">
      <c r="B967" s="3"/>
      <c r="C967" s="59"/>
      <c r="D967" s="56"/>
      <c r="E967" s="63"/>
      <c r="F967" s="7"/>
    </row>
    <row r="968" customFormat="1" spans="2:6">
      <c r="B968" s="3"/>
      <c r="C968" s="59"/>
      <c r="D968" s="56"/>
      <c r="E968" s="63"/>
      <c r="F968" s="7"/>
    </row>
    <row r="969" customFormat="1" spans="2:6">
      <c r="B969" s="3"/>
      <c r="C969" s="59"/>
      <c r="D969" s="56"/>
      <c r="E969" s="63"/>
      <c r="F969" s="7"/>
    </row>
    <row r="970" customFormat="1" spans="2:6">
      <c r="B970" s="3"/>
      <c r="C970" s="59"/>
      <c r="D970" s="56"/>
      <c r="E970" s="63"/>
      <c r="F970" s="7"/>
    </row>
    <row r="971" customFormat="1" spans="2:6">
      <c r="B971" s="3"/>
      <c r="C971" s="59"/>
      <c r="D971" s="56"/>
      <c r="E971" s="63"/>
      <c r="F971" s="7"/>
    </row>
    <row r="972" customFormat="1" spans="2:6">
      <c r="B972" s="3"/>
      <c r="C972" s="59"/>
      <c r="D972" s="56"/>
      <c r="E972" s="63"/>
      <c r="F972" s="7"/>
    </row>
    <row r="973" customFormat="1" spans="2:6">
      <c r="B973" s="3"/>
      <c r="C973" s="59"/>
      <c r="D973" s="56"/>
      <c r="E973" s="63"/>
      <c r="F973" s="7"/>
    </row>
    <row r="974" customFormat="1" spans="2:6">
      <c r="B974" s="3"/>
      <c r="C974" s="59"/>
      <c r="D974" s="56"/>
      <c r="E974" s="63"/>
      <c r="F974" s="7"/>
    </row>
    <row r="975" customFormat="1" spans="2:6">
      <c r="B975" s="3"/>
      <c r="C975" s="59"/>
      <c r="D975" s="56"/>
      <c r="E975" s="63"/>
      <c r="F975" s="7"/>
    </row>
    <row r="976" customFormat="1" spans="2:6">
      <c r="B976" s="3"/>
      <c r="C976" s="59"/>
      <c r="D976" s="56"/>
      <c r="E976" s="63"/>
      <c r="F976" s="7"/>
    </row>
    <row r="977" customFormat="1" spans="2:6">
      <c r="B977" s="3"/>
      <c r="C977" s="59"/>
      <c r="D977" s="56"/>
      <c r="E977" s="63"/>
      <c r="F977" s="7"/>
    </row>
    <row r="978" customFormat="1" spans="2:6">
      <c r="B978" s="3"/>
      <c r="C978" s="59"/>
      <c r="D978" s="56"/>
      <c r="E978" s="63"/>
      <c r="F978" s="7"/>
    </row>
    <row r="979" customFormat="1" spans="2:6">
      <c r="B979" s="3"/>
      <c r="C979" s="59"/>
      <c r="D979" s="56"/>
      <c r="E979" s="63"/>
      <c r="F979" s="7"/>
    </row>
    <row r="980" customFormat="1" spans="2:6">
      <c r="B980" s="3"/>
      <c r="C980" s="59"/>
      <c r="D980" s="56"/>
      <c r="E980" s="63"/>
      <c r="F980" s="7"/>
    </row>
    <row r="981" customFormat="1" spans="2:6">
      <c r="B981" s="3"/>
      <c r="C981" s="59"/>
      <c r="D981" s="56"/>
      <c r="E981" s="63"/>
      <c r="F981" s="7"/>
    </row>
    <row r="982" customFormat="1" spans="2:6">
      <c r="B982" s="3"/>
      <c r="C982" s="59"/>
      <c r="D982" s="56"/>
      <c r="E982" s="63"/>
      <c r="F982" s="7"/>
    </row>
    <row r="983" customFormat="1" spans="2:6">
      <c r="B983" s="3"/>
      <c r="C983" s="59"/>
      <c r="D983" s="56"/>
      <c r="E983" s="63"/>
      <c r="F983" s="7"/>
    </row>
    <row r="984" customFormat="1" spans="2:6">
      <c r="B984" s="3"/>
      <c r="C984" s="59"/>
      <c r="D984" s="56"/>
      <c r="E984" s="63"/>
      <c r="F984" s="7"/>
    </row>
    <row r="985" customFormat="1" spans="2:6">
      <c r="B985" s="3"/>
      <c r="C985" s="59"/>
      <c r="D985" s="56"/>
      <c r="E985" s="63"/>
      <c r="F985" s="7"/>
    </row>
    <row r="986" customFormat="1" spans="2:6">
      <c r="B986" s="3"/>
      <c r="C986" s="59"/>
      <c r="D986" s="56"/>
      <c r="E986" s="63"/>
      <c r="F986" s="7"/>
    </row>
    <row r="987" customFormat="1" spans="2:6">
      <c r="B987" s="3"/>
      <c r="C987" s="59"/>
      <c r="D987" s="56"/>
      <c r="E987" s="63"/>
      <c r="F987" s="7"/>
    </row>
    <row r="988" customFormat="1" spans="2:6">
      <c r="B988" s="3"/>
      <c r="C988" s="59"/>
      <c r="D988" s="56"/>
      <c r="E988" s="63"/>
      <c r="F988" s="7"/>
    </row>
    <row r="989" customFormat="1" spans="2:6">
      <c r="B989" s="3"/>
      <c r="C989" s="59"/>
      <c r="D989" s="56"/>
      <c r="E989" s="63"/>
      <c r="F989" s="7"/>
    </row>
    <row r="990" customFormat="1" spans="2:6">
      <c r="B990" s="3"/>
      <c r="C990" s="59"/>
      <c r="D990" s="56"/>
      <c r="E990" s="63"/>
      <c r="F990" s="7"/>
    </row>
    <row r="991" customFormat="1" spans="2:6">
      <c r="B991" s="3"/>
      <c r="C991" s="59"/>
      <c r="D991" s="56"/>
      <c r="E991" s="63"/>
      <c r="F991" s="7"/>
    </row>
    <row r="992" customFormat="1" spans="2:6">
      <c r="B992" s="3"/>
      <c r="C992" s="59"/>
      <c r="D992" s="56"/>
      <c r="E992" s="63"/>
      <c r="F992" s="7"/>
    </row>
    <row r="993" customFormat="1" spans="2:6">
      <c r="B993" s="3"/>
      <c r="C993" s="59"/>
      <c r="D993" s="56"/>
      <c r="E993" s="63"/>
      <c r="F993" s="7"/>
    </row>
    <row r="994" customFormat="1" spans="2:6">
      <c r="B994" s="3"/>
      <c r="C994" s="59"/>
      <c r="D994" s="56"/>
      <c r="E994" s="63"/>
      <c r="F994" s="7"/>
    </row>
    <row r="995" customFormat="1" spans="2:6">
      <c r="B995" s="3"/>
      <c r="C995" s="59"/>
      <c r="D995" s="56"/>
      <c r="E995" s="63"/>
      <c r="F995" s="7"/>
    </row>
    <row r="996" customFormat="1" spans="2:6">
      <c r="B996" s="3"/>
      <c r="C996" s="59"/>
      <c r="D996" s="56"/>
      <c r="E996" s="63"/>
      <c r="F996" s="7"/>
    </row>
    <row r="997" customFormat="1" spans="2:6">
      <c r="B997" s="3"/>
      <c r="C997" s="59"/>
      <c r="D997" s="56"/>
      <c r="E997" s="63"/>
      <c r="F997" s="7"/>
    </row>
    <row r="998" customFormat="1" spans="2:6">
      <c r="B998" s="3"/>
      <c r="C998" s="59"/>
      <c r="D998" s="56"/>
      <c r="E998" s="63"/>
      <c r="F998" s="7"/>
    </row>
    <row r="999" customFormat="1" spans="2:6">
      <c r="B999" s="3"/>
      <c r="C999" s="59"/>
      <c r="D999" s="56"/>
      <c r="E999" s="63"/>
      <c r="F999" s="7"/>
    </row>
    <row r="1000" customFormat="1" spans="2:6">
      <c r="B1000" s="3"/>
      <c r="C1000" s="59"/>
      <c r="D1000" s="56"/>
      <c r="E1000" s="63"/>
      <c r="F1000" s="7"/>
    </row>
    <row r="1001" customFormat="1" spans="2:6">
      <c r="B1001" s="3"/>
      <c r="C1001" s="59"/>
      <c r="D1001" s="56"/>
      <c r="E1001" s="63"/>
      <c r="F1001" s="7"/>
    </row>
    <row r="1002" customFormat="1" spans="2:6">
      <c r="B1002" s="3"/>
      <c r="C1002" s="59"/>
      <c r="D1002" s="56"/>
      <c r="E1002" s="63"/>
      <c r="F1002" s="7"/>
    </row>
    <row r="1003" customFormat="1" spans="2:6">
      <c r="B1003" s="3"/>
      <c r="C1003" s="59"/>
      <c r="D1003" s="56"/>
      <c r="E1003" s="63"/>
      <c r="F1003" s="7"/>
    </row>
    <row r="1004" customFormat="1" spans="2:6">
      <c r="B1004" s="3"/>
      <c r="C1004" s="59"/>
      <c r="D1004" s="56"/>
      <c r="E1004" s="63"/>
      <c r="F1004" s="7"/>
    </row>
    <row r="1005" customFormat="1" spans="2:6">
      <c r="B1005" s="3"/>
      <c r="C1005" s="59"/>
      <c r="D1005" s="56"/>
      <c r="E1005" s="63"/>
      <c r="F1005" s="7"/>
    </row>
    <row r="1006" customFormat="1" spans="2:6">
      <c r="B1006" s="3"/>
      <c r="C1006" s="59"/>
      <c r="D1006" s="56"/>
      <c r="E1006" s="63"/>
      <c r="F1006" s="7"/>
    </row>
    <row r="1007" customFormat="1" spans="2:6">
      <c r="B1007" s="3"/>
      <c r="C1007" s="59"/>
      <c r="D1007" s="56"/>
      <c r="E1007" s="63"/>
      <c r="F1007" s="7"/>
    </row>
    <row r="1008" customFormat="1" spans="2:6">
      <c r="B1008" s="3"/>
      <c r="C1008" s="59"/>
      <c r="D1008" s="56"/>
      <c r="E1008" s="63"/>
      <c r="F1008" s="7"/>
    </row>
    <row r="1009" customFormat="1" spans="2:6">
      <c r="B1009" s="3"/>
      <c r="C1009" s="59"/>
      <c r="D1009" s="56"/>
      <c r="E1009" s="63"/>
      <c r="F1009" s="7"/>
    </row>
    <row r="1010" customFormat="1" spans="2:6">
      <c r="B1010" s="3"/>
      <c r="C1010" s="59"/>
      <c r="D1010" s="56"/>
      <c r="E1010" s="63"/>
      <c r="F1010" s="7"/>
    </row>
    <row r="1011" customFormat="1" spans="2:6">
      <c r="B1011" s="3"/>
      <c r="C1011" s="59"/>
      <c r="D1011" s="56"/>
      <c r="E1011" s="63"/>
      <c r="F1011" s="7"/>
    </row>
    <row r="1012" customFormat="1" spans="2:6">
      <c r="B1012" s="3"/>
      <c r="C1012" s="59"/>
      <c r="D1012" s="56"/>
      <c r="E1012" s="63"/>
      <c r="F1012" s="7"/>
    </row>
    <row r="1013" customFormat="1" spans="2:6">
      <c r="B1013" s="3"/>
      <c r="C1013" s="59"/>
      <c r="D1013" s="56"/>
      <c r="E1013" s="63"/>
      <c r="F1013" s="7"/>
    </row>
    <row r="1014" customFormat="1" spans="2:6">
      <c r="B1014" s="3"/>
      <c r="C1014" s="59"/>
      <c r="D1014" s="56"/>
      <c r="E1014" s="63"/>
      <c r="F1014" s="7"/>
    </row>
    <row r="1015" customFormat="1" spans="2:6">
      <c r="B1015" s="3"/>
      <c r="C1015" s="59"/>
      <c r="D1015" s="56"/>
      <c r="E1015" s="63"/>
      <c r="F1015" s="7"/>
    </row>
    <row r="1016" customFormat="1" spans="2:6">
      <c r="B1016" s="3"/>
      <c r="C1016" s="59"/>
      <c r="D1016" s="56"/>
      <c r="E1016" s="63"/>
      <c r="F1016" s="7"/>
    </row>
    <row r="1017" customFormat="1" spans="2:6">
      <c r="B1017" s="3"/>
      <c r="C1017" s="59"/>
      <c r="D1017" s="56"/>
      <c r="E1017" s="63"/>
      <c r="F1017" s="7"/>
    </row>
    <row r="1018" customFormat="1" spans="2:6">
      <c r="B1018" s="3"/>
      <c r="C1018" s="59"/>
      <c r="D1018" s="56"/>
      <c r="E1018" s="63"/>
      <c r="F1018" s="7"/>
    </row>
    <row r="1019" customFormat="1" spans="2:6">
      <c r="B1019" s="3"/>
      <c r="C1019" s="59"/>
      <c r="D1019" s="56"/>
      <c r="E1019" s="63"/>
      <c r="F1019" s="7"/>
    </row>
    <row r="1020" customFormat="1" spans="2:6">
      <c r="B1020" s="3"/>
      <c r="C1020" s="59"/>
      <c r="D1020" s="56"/>
      <c r="E1020" s="63"/>
      <c r="F1020" s="7"/>
    </row>
    <row r="1021" customFormat="1" spans="2:6">
      <c r="B1021" s="3"/>
      <c r="C1021" s="59"/>
      <c r="D1021" s="56"/>
      <c r="E1021" s="63"/>
      <c r="F1021" s="7"/>
    </row>
    <row r="1022" customFormat="1" spans="2:6">
      <c r="B1022" s="3"/>
      <c r="C1022" s="59"/>
      <c r="D1022" s="56"/>
      <c r="E1022" s="63"/>
      <c r="F1022" s="7"/>
    </row>
    <row r="1023" customFormat="1" spans="2:6">
      <c r="B1023" s="3"/>
      <c r="C1023" s="59"/>
      <c r="D1023" s="56"/>
      <c r="E1023" s="63"/>
      <c r="F1023" s="7"/>
    </row>
    <row r="1024" customFormat="1" spans="2:6">
      <c r="B1024" s="3"/>
      <c r="C1024" s="59"/>
      <c r="D1024" s="56"/>
      <c r="E1024" s="63"/>
      <c r="F1024" s="7"/>
    </row>
    <row r="1025" customFormat="1" spans="2:6">
      <c r="B1025" s="3"/>
      <c r="C1025" s="59"/>
      <c r="D1025" s="56"/>
      <c r="E1025" s="63"/>
      <c r="F1025" s="7"/>
    </row>
    <row r="1026" customFormat="1" spans="2:6">
      <c r="B1026" s="3"/>
      <c r="C1026" s="59"/>
      <c r="D1026" s="56"/>
      <c r="E1026" s="63"/>
      <c r="F1026" s="7"/>
    </row>
    <row r="1027" customFormat="1" spans="2:6">
      <c r="B1027" s="3"/>
      <c r="C1027" s="59"/>
      <c r="D1027" s="56"/>
      <c r="E1027" s="63"/>
      <c r="F1027" s="7"/>
    </row>
    <row r="1028" customFormat="1" spans="2:6">
      <c r="B1028" s="3"/>
      <c r="C1028" s="59"/>
      <c r="D1028" s="56"/>
      <c r="E1028" s="63"/>
      <c r="F1028" s="7"/>
    </row>
    <row r="1029" customFormat="1" spans="2:6">
      <c r="B1029" s="3"/>
      <c r="C1029" s="59"/>
      <c r="D1029" s="56"/>
      <c r="E1029" s="63"/>
      <c r="F1029" s="7"/>
    </row>
    <row r="1030" customFormat="1" spans="2:6">
      <c r="B1030" s="3"/>
      <c r="C1030" s="59"/>
      <c r="D1030" s="56"/>
      <c r="E1030" s="63"/>
      <c r="F1030" s="7"/>
    </row>
    <row r="1031" customFormat="1" spans="2:6">
      <c r="B1031" s="3"/>
      <c r="C1031" s="59"/>
      <c r="D1031" s="56"/>
      <c r="E1031" s="63"/>
      <c r="F1031" s="7"/>
    </row>
    <row r="1032" customFormat="1" spans="2:6">
      <c r="B1032" s="3"/>
      <c r="C1032" s="59"/>
      <c r="D1032" s="56"/>
      <c r="E1032" s="63"/>
      <c r="F1032" s="7"/>
    </row>
    <row r="1033" customFormat="1" spans="2:6">
      <c r="B1033" s="3"/>
      <c r="C1033" s="59"/>
      <c r="D1033" s="56"/>
      <c r="E1033" s="63"/>
      <c r="F1033" s="7"/>
    </row>
    <row r="1034" customFormat="1" spans="2:6">
      <c r="B1034" s="3"/>
      <c r="C1034" s="59"/>
      <c r="D1034" s="56"/>
      <c r="E1034" s="63"/>
      <c r="F1034" s="7"/>
    </row>
    <row r="1035" customFormat="1" spans="2:6">
      <c r="B1035" s="3"/>
      <c r="C1035" s="59"/>
      <c r="D1035" s="56"/>
      <c r="E1035" s="63"/>
      <c r="F1035" s="7"/>
    </row>
    <row r="1036" customFormat="1" spans="2:6">
      <c r="B1036" s="3"/>
      <c r="C1036" s="59"/>
      <c r="D1036" s="56"/>
      <c r="E1036" s="63"/>
      <c r="F1036" s="7"/>
    </row>
    <row r="1037" customFormat="1" spans="2:6">
      <c r="B1037" s="3"/>
      <c r="C1037" s="59"/>
      <c r="D1037" s="56"/>
      <c r="E1037" s="63"/>
      <c r="F1037" s="7"/>
    </row>
    <row r="1038" customFormat="1" spans="2:6">
      <c r="B1038" s="3"/>
      <c r="C1038" s="59"/>
      <c r="D1038" s="56"/>
      <c r="E1038" s="63"/>
      <c r="F1038" s="7"/>
    </row>
    <row r="1039" customFormat="1" spans="2:6">
      <c r="B1039" s="3"/>
      <c r="C1039" s="59"/>
      <c r="D1039" s="56"/>
      <c r="E1039" s="63"/>
      <c r="F1039" s="7"/>
    </row>
    <row r="1040" customFormat="1" spans="2:6">
      <c r="B1040" s="3"/>
      <c r="C1040" s="59"/>
      <c r="D1040" s="56"/>
      <c r="E1040" s="63"/>
      <c r="F1040" s="7"/>
    </row>
    <row r="1041" customFormat="1" spans="2:6">
      <c r="B1041" s="3"/>
      <c r="C1041" s="59"/>
      <c r="D1041" s="56"/>
      <c r="E1041" s="63"/>
      <c r="F1041" s="7"/>
    </row>
    <row r="1042" customFormat="1" spans="2:6">
      <c r="B1042" s="3"/>
      <c r="C1042" s="59"/>
      <c r="D1042" s="56"/>
      <c r="E1042" s="63"/>
      <c r="F1042" s="7"/>
    </row>
    <row r="1043" customFormat="1" spans="2:6">
      <c r="B1043" s="3"/>
      <c r="C1043" s="59"/>
      <c r="D1043" s="56"/>
      <c r="E1043" s="63"/>
      <c r="F1043" s="7"/>
    </row>
    <row r="1044" customFormat="1" spans="2:6">
      <c r="B1044" s="3"/>
      <c r="C1044" s="59"/>
      <c r="D1044" s="56"/>
      <c r="E1044" s="63"/>
      <c r="F1044" s="7"/>
    </row>
    <row r="1045" customFormat="1" spans="2:6">
      <c r="B1045" s="3"/>
      <c r="C1045" s="59"/>
      <c r="D1045" s="56"/>
      <c r="E1045" s="63"/>
      <c r="F1045" s="7"/>
    </row>
    <row r="1046" customFormat="1" spans="2:6">
      <c r="B1046" s="3"/>
      <c r="C1046" s="59"/>
      <c r="D1046" s="56"/>
      <c r="E1046" s="63"/>
      <c r="F1046" s="7"/>
    </row>
    <row r="1047" customFormat="1" spans="2:6">
      <c r="B1047" s="3"/>
      <c r="C1047" s="59"/>
      <c r="D1047" s="56"/>
      <c r="E1047" s="63"/>
      <c r="F1047" s="7"/>
    </row>
    <row r="1048" customFormat="1" spans="2:6">
      <c r="B1048" s="3"/>
      <c r="C1048" s="59"/>
      <c r="D1048" s="56"/>
      <c r="E1048" s="63"/>
      <c r="F1048" s="7"/>
    </row>
    <row r="1049" customFormat="1" spans="2:6">
      <c r="B1049" s="3"/>
      <c r="C1049" s="59"/>
      <c r="D1049" s="56"/>
      <c r="E1049" s="63"/>
      <c r="F1049" s="7"/>
    </row>
    <row r="1050" customFormat="1" spans="2:6">
      <c r="B1050" s="3"/>
      <c r="C1050" s="59"/>
      <c r="D1050" s="56"/>
      <c r="E1050" s="63"/>
      <c r="F1050" s="7"/>
    </row>
    <row r="1051" customFormat="1" spans="2:6">
      <c r="B1051" s="3"/>
      <c r="C1051" s="59"/>
      <c r="D1051" s="56"/>
      <c r="E1051" s="63"/>
      <c r="F1051" s="7"/>
    </row>
    <row r="1052" customFormat="1" spans="2:6">
      <c r="B1052" s="3"/>
      <c r="C1052" s="59"/>
      <c r="D1052" s="56"/>
      <c r="E1052" s="63"/>
      <c r="F1052" s="7"/>
    </row>
    <row r="1053" customFormat="1" spans="2:6">
      <c r="B1053" s="3"/>
      <c r="C1053" s="59"/>
      <c r="D1053" s="56"/>
      <c r="E1053" s="63"/>
      <c r="F1053" s="7"/>
    </row>
    <row r="1054" customFormat="1" spans="2:6">
      <c r="B1054" s="3"/>
      <c r="C1054" s="59"/>
      <c r="D1054" s="56"/>
      <c r="E1054" s="63"/>
      <c r="F1054" s="7"/>
    </row>
    <row r="1055" customFormat="1" spans="2:6">
      <c r="B1055" s="3"/>
      <c r="C1055" s="59"/>
      <c r="D1055" s="56"/>
      <c r="E1055" s="63"/>
      <c r="F1055" s="7"/>
    </row>
    <row r="1056" customFormat="1" spans="2:6">
      <c r="B1056" s="3"/>
      <c r="C1056" s="59"/>
      <c r="D1056" s="56"/>
      <c r="E1056" s="63"/>
      <c r="F1056" s="7"/>
    </row>
    <row r="1057" customFormat="1" spans="2:6">
      <c r="B1057" s="3"/>
      <c r="C1057" s="59"/>
      <c r="D1057" s="56"/>
      <c r="E1057" s="63"/>
      <c r="F1057" s="7"/>
    </row>
    <row r="1058" customFormat="1" spans="2:6">
      <c r="B1058" s="3"/>
      <c r="C1058" s="59"/>
      <c r="D1058" s="56"/>
      <c r="E1058" s="63"/>
      <c r="F1058" s="7"/>
    </row>
    <row r="1059" customFormat="1" spans="2:6">
      <c r="B1059" s="3"/>
      <c r="C1059" s="59"/>
      <c r="D1059" s="56"/>
      <c r="E1059" s="63"/>
      <c r="F1059" s="7"/>
    </row>
    <row r="1060" customFormat="1" spans="2:6">
      <c r="B1060" s="3"/>
      <c r="C1060" s="59"/>
      <c r="D1060" s="56"/>
      <c r="E1060" s="63"/>
      <c r="F1060" s="7"/>
    </row>
    <row r="1061" customFormat="1" spans="2:6">
      <c r="B1061" s="3"/>
      <c r="C1061" s="59"/>
      <c r="D1061" s="56"/>
      <c r="E1061" s="63"/>
      <c r="F1061" s="7"/>
    </row>
    <row r="1062" customFormat="1" spans="2:6">
      <c r="B1062" s="3"/>
      <c r="C1062" s="59"/>
      <c r="D1062" s="56"/>
      <c r="E1062" s="63"/>
      <c r="F1062" s="7"/>
    </row>
    <row r="1063" customFormat="1" spans="2:6">
      <c r="B1063" s="3"/>
      <c r="C1063" s="59"/>
      <c r="D1063" s="56"/>
      <c r="E1063" s="63"/>
      <c r="F1063" s="7"/>
    </row>
    <row r="1064" customFormat="1" spans="2:6">
      <c r="B1064" s="3"/>
      <c r="C1064" s="59"/>
      <c r="D1064" s="56"/>
      <c r="E1064" s="63"/>
      <c r="F1064" s="7"/>
    </row>
    <row r="1065" customFormat="1" spans="2:6">
      <c r="B1065" s="3"/>
      <c r="C1065" s="59"/>
      <c r="D1065" s="56"/>
      <c r="E1065" s="63"/>
      <c r="F1065" s="7"/>
    </row>
    <row r="1066" customFormat="1" spans="2:6">
      <c r="B1066" s="3"/>
      <c r="C1066" s="59"/>
      <c r="D1066" s="56"/>
      <c r="E1066" s="63"/>
      <c r="F1066" s="7"/>
    </row>
    <row r="1067" customFormat="1" spans="2:6">
      <c r="B1067" s="3"/>
      <c r="C1067" s="59"/>
      <c r="D1067" s="56"/>
      <c r="E1067" s="63"/>
      <c r="F1067" s="7"/>
    </row>
    <row r="1068" customFormat="1" spans="2:6">
      <c r="B1068" s="3"/>
      <c r="C1068" s="59"/>
      <c r="D1068" s="56"/>
      <c r="E1068" s="63"/>
      <c r="F1068" s="7"/>
    </row>
    <row r="1069" customFormat="1" spans="2:6">
      <c r="B1069" s="3"/>
      <c r="C1069" s="59"/>
      <c r="D1069" s="56"/>
      <c r="E1069" s="63"/>
      <c r="F1069" s="7"/>
    </row>
    <row r="1070" customFormat="1" spans="2:6">
      <c r="B1070" s="3"/>
      <c r="C1070" s="59"/>
      <c r="D1070" s="56"/>
      <c r="E1070" s="63"/>
      <c r="F1070" s="7"/>
    </row>
    <row r="1071" customFormat="1" spans="2:6">
      <c r="B1071" s="3"/>
      <c r="C1071" s="59"/>
      <c r="D1071" s="56"/>
      <c r="E1071" s="63"/>
      <c r="F1071" s="7"/>
    </row>
    <row r="1072" customFormat="1" spans="2:6">
      <c r="B1072" s="3"/>
      <c r="C1072" s="59"/>
      <c r="D1072" s="56"/>
      <c r="E1072" s="63"/>
      <c r="F1072" s="7"/>
    </row>
    <row r="1073" customFormat="1" spans="2:6">
      <c r="B1073" s="3"/>
      <c r="C1073" s="59"/>
      <c r="D1073" s="56"/>
      <c r="E1073" s="63"/>
      <c r="F1073" s="7"/>
    </row>
    <row r="1074" customFormat="1" spans="2:6">
      <c r="B1074" s="3"/>
      <c r="C1074" s="59"/>
      <c r="D1074" s="56"/>
      <c r="E1074" s="63"/>
      <c r="F1074" s="7"/>
    </row>
    <row r="1075" customFormat="1" spans="2:6">
      <c r="B1075" s="3"/>
      <c r="C1075" s="59"/>
      <c r="D1075" s="56"/>
      <c r="E1075" s="63"/>
      <c r="F1075" s="7"/>
    </row>
    <row r="1076" customFormat="1" spans="2:6">
      <c r="B1076" s="3"/>
      <c r="C1076" s="59"/>
      <c r="D1076" s="56"/>
      <c r="E1076" s="63"/>
      <c r="F1076" s="7"/>
    </row>
    <row r="1077" customFormat="1" spans="2:6">
      <c r="B1077" s="3"/>
      <c r="C1077" s="59"/>
      <c r="D1077" s="56"/>
      <c r="E1077" s="63"/>
      <c r="F1077" s="7"/>
    </row>
    <row r="1078" customFormat="1" spans="2:6">
      <c r="B1078" s="3"/>
      <c r="C1078" s="59"/>
      <c r="D1078" s="56"/>
      <c r="E1078" s="63"/>
      <c r="F1078" s="7"/>
    </row>
    <row r="1079" customFormat="1" spans="2:6">
      <c r="B1079" s="3"/>
      <c r="C1079" s="59"/>
      <c r="D1079" s="56"/>
      <c r="E1079" s="63"/>
      <c r="F1079" s="7"/>
    </row>
    <row r="1080" customFormat="1" spans="2:6">
      <c r="B1080" s="3"/>
      <c r="C1080" s="59"/>
      <c r="D1080" s="56"/>
      <c r="E1080" s="63"/>
      <c r="F1080" s="7"/>
    </row>
    <row r="1081" customFormat="1" spans="2:6">
      <c r="B1081" s="3"/>
      <c r="C1081" s="64"/>
      <c r="D1081" s="61"/>
      <c r="E1081" s="63"/>
      <c r="F1081" s="7"/>
    </row>
    <row r="1082" customFormat="1" spans="2:6">
      <c r="B1082" s="3"/>
      <c r="C1082" s="59"/>
      <c r="D1082" s="56"/>
      <c r="E1082" s="63"/>
      <c r="F1082" s="7"/>
    </row>
    <row r="1083" customFormat="1" spans="2:6">
      <c r="B1083" s="3"/>
      <c r="C1083" s="59"/>
      <c r="D1083" s="56"/>
      <c r="E1083" s="63"/>
      <c r="F1083" s="7"/>
    </row>
    <row r="1084" customFormat="1" spans="2:6">
      <c r="B1084" s="3"/>
      <c r="C1084" s="59"/>
      <c r="D1084" s="56"/>
      <c r="E1084" s="63"/>
      <c r="F1084" s="7"/>
    </row>
    <row r="1085" customFormat="1" spans="2:6">
      <c r="B1085" s="3"/>
      <c r="C1085" s="59"/>
      <c r="D1085" s="56"/>
      <c r="E1085" s="63"/>
      <c r="F1085" s="7"/>
    </row>
    <row r="1086" customFormat="1" spans="2:6">
      <c r="B1086" s="3"/>
      <c r="C1086" s="59"/>
      <c r="D1086" s="56"/>
      <c r="E1086" s="63"/>
      <c r="F1086" s="7"/>
    </row>
    <row r="1087" customFormat="1" spans="2:6">
      <c r="B1087" s="3"/>
      <c r="C1087" s="59"/>
      <c r="D1087" s="56"/>
      <c r="E1087" s="63"/>
      <c r="F1087" s="7"/>
    </row>
    <row r="1088" customFormat="1" spans="2:6">
      <c r="B1088" s="3"/>
      <c r="C1088" s="59"/>
      <c r="D1088" s="56"/>
      <c r="E1088" s="63"/>
      <c r="F1088" s="7"/>
    </row>
    <row r="1089" customFormat="1" spans="2:6">
      <c r="B1089" s="3"/>
      <c r="C1089" s="59"/>
      <c r="D1089" s="56"/>
      <c r="E1089" s="63"/>
      <c r="F1089" s="7"/>
    </row>
    <row r="1090" customFormat="1" spans="2:6">
      <c r="B1090" s="3"/>
      <c r="C1090" s="59"/>
      <c r="D1090" s="56"/>
      <c r="E1090" s="63"/>
      <c r="F1090" s="7"/>
    </row>
    <row r="1091" customFormat="1" spans="2:6">
      <c r="B1091" s="3"/>
      <c r="C1091" s="59"/>
      <c r="D1091" s="56"/>
      <c r="E1091" s="63"/>
      <c r="F1091" s="7"/>
    </row>
    <row r="1092" customFormat="1" spans="2:6">
      <c r="B1092" s="3"/>
      <c r="C1092" s="59"/>
      <c r="D1092" s="56"/>
      <c r="E1092" s="63"/>
      <c r="F1092" s="7"/>
    </row>
    <row r="1093" customFormat="1" spans="2:6">
      <c r="B1093" s="3"/>
      <c r="C1093" s="59"/>
      <c r="D1093" s="56"/>
      <c r="E1093" s="63"/>
      <c r="F1093" s="7"/>
    </row>
    <row r="1094" customFormat="1" spans="2:6">
      <c r="B1094" s="3"/>
      <c r="C1094" s="59"/>
      <c r="D1094" s="56"/>
      <c r="E1094" s="63"/>
      <c r="F1094" s="7"/>
    </row>
    <row r="1095" customFormat="1" spans="2:6">
      <c r="B1095" s="3"/>
      <c r="C1095" s="59"/>
      <c r="D1095" s="56"/>
      <c r="E1095" s="63"/>
      <c r="F1095" s="7"/>
    </row>
    <row r="1096" customFormat="1" spans="2:6">
      <c r="B1096" s="3"/>
      <c r="C1096" s="59"/>
      <c r="D1096" s="56"/>
      <c r="E1096" s="63"/>
      <c r="F1096" s="7"/>
    </row>
    <row r="1097" customFormat="1" spans="2:6">
      <c r="B1097" s="3"/>
      <c r="C1097" s="59"/>
      <c r="D1097" s="56"/>
      <c r="E1097" s="63"/>
      <c r="F1097" s="7"/>
    </row>
    <row r="1098" customFormat="1" spans="2:6">
      <c r="B1098" s="3"/>
      <c r="C1098" s="59"/>
      <c r="D1098" s="56"/>
      <c r="E1098" s="63"/>
      <c r="F1098" s="7"/>
    </row>
    <row r="1099" customFormat="1" spans="2:6">
      <c r="B1099" s="3"/>
      <c r="C1099" s="59"/>
      <c r="D1099" s="56"/>
      <c r="E1099" s="63"/>
      <c r="F1099" s="7"/>
    </row>
    <row r="1100" customFormat="1" spans="2:6">
      <c r="B1100" s="3"/>
      <c r="C1100" s="59"/>
      <c r="D1100" s="56"/>
      <c r="E1100" s="63"/>
      <c r="F1100" s="7"/>
    </row>
    <row r="1101" customFormat="1" spans="2:6">
      <c r="B1101" s="3"/>
      <c r="C1101" s="59"/>
      <c r="D1101" s="56"/>
      <c r="E1101" s="63"/>
      <c r="F1101" s="7"/>
    </row>
    <row r="1102" customFormat="1" spans="2:6">
      <c r="B1102" s="3"/>
      <c r="C1102" s="59"/>
      <c r="D1102" s="56"/>
      <c r="E1102" s="63"/>
      <c r="F1102" s="7"/>
    </row>
    <row r="1103" customFormat="1" spans="2:6">
      <c r="B1103" s="3"/>
      <c r="C1103" s="59"/>
      <c r="D1103" s="56"/>
      <c r="E1103" s="63"/>
      <c r="F1103" s="7"/>
    </row>
    <row r="1104" customFormat="1" spans="2:6">
      <c r="B1104" s="3"/>
      <c r="C1104" s="59"/>
      <c r="D1104" s="56"/>
      <c r="E1104" s="63"/>
      <c r="F1104" s="7"/>
    </row>
    <row r="1105" customFormat="1" spans="2:6">
      <c r="B1105" s="3"/>
      <c r="C1105" s="59"/>
      <c r="D1105" s="56"/>
      <c r="E1105" s="63"/>
      <c r="F1105" s="7"/>
    </row>
    <row r="1106" customFormat="1" spans="2:6">
      <c r="B1106" s="3"/>
      <c r="C1106" s="59"/>
      <c r="D1106" s="56"/>
      <c r="E1106" s="63"/>
      <c r="F1106" s="7"/>
    </row>
    <row r="1107" customFormat="1" spans="2:6">
      <c r="B1107" s="3"/>
      <c r="C1107" s="59"/>
      <c r="D1107" s="56"/>
      <c r="E1107" s="63"/>
      <c r="F1107" s="7"/>
    </row>
    <row r="1108" customFormat="1" spans="2:6">
      <c r="B1108" s="3"/>
      <c r="C1108" s="59"/>
      <c r="D1108" s="56"/>
      <c r="E1108" s="63"/>
      <c r="F1108" s="7"/>
    </row>
    <row r="1109" customFormat="1" spans="2:6">
      <c r="B1109" s="3"/>
      <c r="C1109" s="59"/>
      <c r="D1109" s="56"/>
      <c r="E1109" s="63"/>
      <c r="F1109" s="7"/>
    </row>
    <row r="1110" customFormat="1" spans="2:6">
      <c r="B1110" s="3"/>
      <c r="C1110" s="59"/>
      <c r="D1110" s="56"/>
      <c r="E1110" s="63"/>
      <c r="F1110" s="7"/>
    </row>
    <row r="1111" customFormat="1" spans="2:6">
      <c r="B1111" s="3"/>
      <c r="C1111" s="59"/>
      <c r="D1111" s="56"/>
      <c r="E1111" s="63"/>
      <c r="F1111" s="7"/>
    </row>
    <row r="1112" customFormat="1" spans="2:6">
      <c r="B1112" s="3"/>
      <c r="C1112" s="64"/>
      <c r="D1112" s="61"/>
      <c r="E1112" s="63"/>
      <c r="F1112" s="7"/>
    </row>
    <row r="1113" customFormat="1" spans="2:6">
      <c r="B1113" s="3"/>
      <c r="C1113" s="59"/>
      <c r="D1113" s="56"/>
      <c r="E1113" s="63"/>
      <c r="F1113" s="7"/>
    </row>
    <row r="1114" customFormat="1" spans="2:6">
      <c r="B1114" s="3"/>
      <c r="C1114" s="59"/>
      <c r="D1114" s="56"/>
      <c r="E1114" s="63"/>
      <c r="F1114" s="7"/>
    </row>
    <row r="1115" customFormat="1" spans="2:6">
      <c r="B1115" s="3"/>
      <c r="C1115" s="59"/>
      <c r="D1115" s="56"/>
      <c r="E1115" s="63"/>
      <c r="F1115" s="7"/>
    </row>
    <row r="1116" customFormat="1" spans="2:6">
      <c r="B1116" s="3"/>
      <c r="C1116" s="59"/>
      <c r="D1116" s="56"/>
      <c r="E1116" s="63"/>
      <c r="F1116" s="7"/>
    </row>
    <row r="1117" customFormat="1" spans="2:6">
      <c r="B1117" s="3"/>
      <c r="C1117" s="59"/>
      <c r="D1117" s="56"/>
      <c r="E1117" s="63"/>
      <c r="F1117" s="7"/>
    </row>
    <row r="1118" customFormat="1" spans="2:6">
      <c r="B1118" s="3"/>
      <c r="C1118" s="59"/>
      <c r="D1118" s="56"/>
      <c r="E1118" s="63"/>
      <c r="F1118" s="7"/>
    </row>
    <row r="1119" customFormat="1" spans="2:6">
      <c r="B1119" s="3"/>
      <c r="C1119" s="59"/>
      <c r="D1119" s="56"/>
      <c r="E1119" s="63"/>
      <c r="F1119" s="7"/>
    </row>
    <row r="1120" customFormat="1" spans="2:6">
      <c r="B1120" s="3"/>
      <c r="C1120" s="59"/>
      <c r="D1120" s="56"/>
      <c r="E1120" s="63"/>
      <c r="F1120" s="7"/>
    </row>
    <row r="1121" customFormat="1" spans="2:6">
      <c r="B1121" s="3"/>
      <c r="C1121" s="59"/>
      <c r="D1121" s="56"/>
      <c r="E1121" s="63"/>
      <c r="F1121" s="7"/>
    </row>
    <row r="1122" customFormat="1" spans="2:6">
      <c r="B1122" s="3"/>
      <c r="C1122" s="59"/>
      <c r="D1122" s="56"/>
      <c r="E1122" s="63"/>
      <c r="F1122" s="7"/>
    </row>
    <row r="1123" customFormat="1" spans="2:6">
      <c r="B1123" s="3"/>
      <c r="C1123" s="59"/>
      <c r="D1123" s="56"/>
      <c r="E1123" s="63"/>
      <c r="F1123" s="7"/>
    </row>
    <row r="1124" customFormat="1" spans="2:6">
      <c r="B1124" s="3"/>
      <c r="C1124" s="59"/>
      <c r="D1124" s="56"/>
      <c r="E1124" s="63"/>
      <c r="F1124" s="7"/>
    </row>
    <row r="1125" customFormat="1" spans="2:6">
      <c r="B1125" s="3"/>
      <c r="C1125" s="59"/>
      <c r="D1125" s="56"/>
      <c r="E1125" s="63"/>
      <c r="F1125" s="7"/>
    </row>
    <row r="1126" customFormat="1" spans="2:6">
      <c r="B1126" s="3"/>
      <c r="C1126" s="59"/>
      <c r="D1126" s="56"/>
      <c r="E1126" s="63"/>
      <c r="F1126" s="7"/>
    </row>
    <row r="1127" customFormat="1" spans="2:6">
      <c r="B1127" s="3"/>
      <c r="C1127" s="59"/>
      <c r="D1127" s="56"/>
      <c r="E1127" s="63"/>
      <c r="F1127" s="7"/>
    </row>
    <row r="1128" customFormat="1" spans="2:6">
      <c r="B1128" s="3"/>
      <c r="C1128" s="59"/>
      <c r="D1128" s="56"/>
      <c r="E1128" s="63"/>
      <c r="F1128" s="7"/>
    </row>
    <row r="1129" customFormat="1" spans="2:6">
      <c r="B1129" s="3"/>
      <c r="C1129" s="59"/>
      <c r="D1129" s="56"/>
      <c r="E1129" s="63"/>
      <c r="F1129" s="7"/>
    </row>
    <row r="1130" customFormat="1" spans="2:6">
      <c r="B1130" s="3"/>
      <c r="C1130" s="59"/>
      <c r="D1130" s="56"/>
      <c r="E1130" s="63"/>
      <c r="F1130" s="7"/>
    </row>
    <row r="1131" customFormat="1" spans="2:6">
      <c r="B1131" s="3"/>
      <c r="C1131" s="59"/>
      <c r="D1131" s="56"/>
      <c r="E1131" s="63"/>
      <c r="F1131" s="7"/>
    </row>
    <row r="1132" customFormat="1" spans="2:6">
      <c r="B1132" s="3"/>
      <c r="C1132" s="59"/>
      <c r="D1132" s="56"/>
      <c r="E1132" s="63"/>
      <c r="F1132" s="7"/>
    </row>
    <row r="1133" customFormat="1" spans="2:6">
      <c r="B1133" s="3"/>
      <c r="C1133" s="59"/>
      <c r="D1133" s="56"/>
      <c r="E1133" s="63"/>
      <c r="F1133" s="7"/>
    </row>
    <row r="1134" customFormat="1" spans="2:6">
      <c r="B1134" s="3"/>
      <c r="C1134" s="59"/>
      <c r="D1134" s="56"/>
      <c r="E1134" s="63"/>
      <c r="F1134" s="7"/>
    </row>
    <row r="1135" customFormat="1" spans="2:6">
      <c r="B1135" s="3"/>
      <c r="C1135" s="59"/>
      <c r="D1135" s="56"/>
      <c r="E1135" s="63"/>
      <c r="F1135" s="7"/>
    </row>
    <row r="1136" customFormat="1" spans="2:6">
      <c r="B1136" s="3"/>
      <c r="C1136" s="59"/>
      <c r="D1136" s="56"/>
      <c r="E1136" s="63"/>
      <c r="F1136" s="7"/>
    </row>
    <row r="1137" customFormat="1" spans="2:6">
      <c r="B1137" s="3"/>
      <c r="C1137" s="59"/>
      <c r="D1137" s="56"/>
      <c r="E1137" s="63"/>
      <c r="F1137" s="7"/>
    </row>
    <row r="1138" customFormat="1" spans="2:6">
      <c r="B1138" s="3"/>
      <c r="C1138" s="59"/>
      <c r="D1138" s="56"/>
      <c r="E1138" s="63"/>
      <c r="F1138" s="7"/>
    </row>
    <row r="1139" customFormat="1" spans="2:6">
      <c r="B1139" s="3"/>
      <c r="C1139" s="59"/>
      <c r="D1139" s="56"/>
      <c r="E1139" s="63"/>
      <c r="F1139" s="7"/>
    </row>
    <row r="1140" customFormat="1" spans="2:6">
      <c r="B1140" s="3"/>
      <c r="C1140" s="59"/>
      <c r="D1140" s="56"/>
      <c r="E1140" s="63"/>
      <c r="F1140" s="7"/>
    </row>
    <row r="1141" customFormat="1" spans="2:6">
      <c r="B1141" s="3"/>
      <c r="C1141" s="59"/>
      <c r="D1141" s="56"/>
      <c r="E1141" s="63"/>
      <c r="F1141" s="7"/>
    </row>
    <row r="1142" customFormat="1" spans="2:6">
      <c r="B1142" s="3"/>
      <c r="C1142" s="59"/>
      <c r="D1142" s="56"/>
      <c r="E1142" s="63"/>
      <c r="F1142" s="7"/>
    </row>
    <row r="1143" customFormat="1" spans="2:6">
      <c r="B1143" s="3"/>
      <c r="C1143" s="59"/>
      <c r="D1143" s="56"/>
      <c r="E1143" s="63"/>
      <c r="F1143" s="7"/>
    </row>
    <row r="1144" customFormat="1" spans="2:6">
      <c r="B1144" s="3"/>
      <c r="C1144" s="59"/>
      <c r="D1144" s="56"/>
      <c r="E1144" s="63"/>
      <c r="F1144" s="7"/>
    </row>
    <row r="1145" customFormat="1" spans="2:6">
      <c r="B1145" s="3"/>
      <c r="C1145" s="59"/>
      <c r="D1145" s="56"/>
      <c r="E1145" s="63"/>
      <c r="F1145" s="7"/>
    </row>
    <row r="1146" customFormat="1" spans="2:6">
      <c r="B1146" s="3"/>
      <c r="C1146" s="59"/>
      <c r="D1146" s="56"/>
      <c r="E1146" s="63"/>
      <c r="F1146" s="7"/>
    </row>
    <row r="1147" customFormat="1" spans="2:6">
      <c r="B1147" s="3"/>
      <c r="C1147" s="59"/>
      <c r="D1147" s="56"/>
      <c r="E1147" s="63"/>
      <c r="F1147" s="7"/>
    </row>
    <row r="1148" customFormat="1" spans="2:6">
      <c r="B1148" s="3"/>
      <c r="C1148" s="59"/>
      <c r="D1148" s="56"/>
      <c r="E1148" s="63"/>
      <c r="F1148" s="7"/>
    </row>
    <row r="1149" customFormat="1" spans="2:6">
      <c r="B1149" s="3"/>
      <c r="C1149" s="64"/>
      <c r="D1149" s="61"/>
      <c r="E1149" s="63"/>
      <c r="F1149" s="7"/>
    </row>
    <row r="1150" customFormat="1" spans="2:6">
      <c r="B1150" s="3"/>
      <c r="C1150" s="59"/>
      <c r="D1150" s="56"/>
      <c r="E1150" s="63"/>
      <c r="F1150" s="7"/>
    </row>
    <row r="1151" customFormat="1" spans="2:6">
      <c r="B1151" s="3"/>
      <c r="C1151" s="59"/>
      <c r="D1151" s="56"/>
      <c r="E1151" s="63"/>
      <c r="F1151" s="7"/>
    </row>
    <row r="1152" customFormat="1" spans="2:6">
      <c r="B1152" s="3"/>
      <c r="C1152" s="59"/>
      <c r="D1152" s="56"/>
      <c r="E1152" s="63"/>
      <c r="F1152" s="7"/>
    </row>
    <row r="1153" customFormat="1" spans="2:6">
      <c r="B1153" s="3"/>
      <c r="C1153" s="59"/>
      <c r="D1153" s="56"/>
      <c r="E1153" s="63"/>
      <c r="F1153" s="7"/>
    </row>
    <row r="1154" customFormat="1" spans="2:6">
      <c r="B1154" s="3"/>
      <c r="C1154" s="59"/>
      <c r="D1154" s="56"/>
      <c r="E1154" s="63"/>
      <c r="F1154" s="7"/>
    </row>
    <row r="1155" customFormat="1" spans="2:6">
      <c r="B1155" s="3"/>
      <c r="C1155" s="59"/>
      <c r="D1155" s="56"/>
      <c r="E1155" s="63"/>
      <c r="F1155" s="7"/>
    </row>
    <row r="1156" customFormat="1" spans="2:6">
      <c r="B1156" s="3"/>
      <c r="C1156" s="59"/>
      <c r="D1156" s="56"/>
      <c r="E1156" s="63"/>
      <c r="F1156" s="7"/>
    </row>
    <row r="1157" customFormat="1" spans="2:6">
      <c r="B1157" s="3"/>
      <c r="C1157" s="59"/>
      <c r="D1157" s="56"/>
      <c r="E1157" s="63"/>
      <c r="F1157" s="7"/>
    </row>
    <row r="1158" customFormat="1" spans="2:6">
      <c r="B1158" s="3"/>
      <c r="C1158" s="59"/>
      <c r="D1158" s="56"/>
      <c r="E1158" s="63"/>
      <c r="F1158" s="7"/>
    </row>
    <row r="1159" customFormat="1" spans="2:6">
      <c r="B1159" s="3"/>
      <c r="C1159" s="59"/>
      <c r="D1159" s="56"/>
      <c r="E1159" s="63"/>
      <c r="F1159" s="7"/>
    </row>
    <row r="1160" customFormat="1" spans="2:6">
      <c r="B1160" s="3"/>
      <c r="C1160" s="59"/>
      <c r="D1160" s="56"/>
      <c r="E1160" s="63"/>
      <c r="F1160" s="7"/>
    </row>
    <row r="1161" customFormat="1" spans="2:6">
      <c r="B1161" s="3"/>
      <c r="C1161" s="59"/>
      <c r="D1161" s="56"/>
      <c r="E1161" s="63"/>
      <c r="F1161" s="7"/>
    </row>
    <row r="1162" customFormat="1" spans="2:6">
      <c r="B1162" s="3"/>
      <c r="C1162" s="59"/>
      <c r="D1162" s="56"/>
      <c r="E1162" s="63"/>
      <c r="F1162" s="7"/>
    </row>
    <row r="1163" customFormat="1" spans="2:6">
      <c r="B1163" s="3"/>
      <c r="C1163" s="59"/>
      <c r="D1163" s="56"/>
      <c r="E1163" s="63"/>
      <c r="F1163" s="7"/>
    </row>
    <row r="1164" customFormat="1" spans="2:6">
      <c r="B1164" s="3"/>
      <c r="C1164" s="59"/>
      <c r="D1164" s="56"/>
      <c r="E1164" s="63"/>
      <c r="F1164" s="7"/>
    </row>
    <row r="1165" customFormat="1" spans="2:6">
      <c r="B1165" s="3"/>
      <c r="C1165" s="59"/>
      <c r="D1165" s="56"/>
      <c r="E1165" s="63"/>
      <c r="F1165" s="7"/>
    </row>
    <row r="1166" customFormat="1" spans="2:6">
      <c r="B1166" s="3"/>
      <c r="C1166" s="59"/>
      <c r="D1166" s="56"/>
      <c r="E1166" s="63"/>
      <c r="F1166" s="7"/>
    </row>
    <row r="1167" customFormat="1" spans="2:6">
      <c r="B1167" s="3"/>
      <c r="C1167" s="59"/>
      <c r="D1167" s="56"/>
      <c r="E1167" s="63"/>
      <c r="F1167" s="7"/>
    </row>
    <row r="1168" customFormat="1" spans="2:6">
      <c r="B1168" s="3"/>
      <c r="C1168" s="59"/>
      <c r="D1168" s="56"/>
      <c r="E1168" s="63"/>
      <c r="F1168" s="7"/>
    </row>
    <row r="1169" customFormat="1" spans="2:6">
      <c r="B1169" s="3"/>
      <c r="C1169" s="59"/>
      <c r="D1169" s="56"/>
      <c r="E1169" s="63"/>
      <c r="F1169" s="7"/>
    </row>
    <row r="1170" customFormat="1" spans="2:6">
      <c r="B1170" s="3"/>
      <c r="C1170" s="59"/>
      <c r="D1170" s="56"/>
      <c r="E1170" s="63"/>
      <c r="F1170" s="7"/>
    </row>
    <row r="1171" customFormat="1" spans="2:6">
      <c r="B1171" s="3"/>
      <c r="C1171" s="59"/>
      <c r="D1171" s="56"/>
      <c r="E1171" s="63"/>
      <c r="F1171" s="7"/>
    </row>
    <row r="1172" customFormat="1" spans="2:6">
      <c r="B1172" s="3"/>
      <c r="C1172" s="59"/>
      <c r="D1172" s="56"/>
      <c r="E1172" s="63"/>
      <c r="F1172" s="7"/>
    </row>
    <row r="1173" customFormat="1" spans="2:6">
      <c r="B1173" s="3"/>
      <c r="C1173" s="59"/>
      <c r="D1173" s="56"/>
      <c r="E1173" s="63"/>
      <c r="F1173" s="7"/>
    </row>
    <row r="1174" customFormat="1" spans="2:6">
      <c r="B1174" s="3"/>
      <c r="C1174" s="59"/>
      <c r="D1174" s="56"/>
      <c r="E1174" s="63"/>
      <c r="F1174" s="7"/>
    </row>
    <row r="1175" customFormat="1" spans="2:6">
      <c r="B1175" s="3"/>
      <c r="C1175" s="59"/>
      <c r="D1175" s="56"/>
      <c r="E1175" s="63"/>
      <c r="F1175" s="7"/>
    </row>
    <row r="1176" customFormat="1" spans="2:6">
      <c r="B1176" s="3"/>
      <c r="C1176" s="65"/>
      <c r="D1176" s="66"/>
      <c r="E1176" s="63"/>
      <c r="F1176" s="7"/>
    </row>
    <row r="1177" spans="5:5">
      <c r="E1177" s="63"/>
    </row>
    <row r="1178" spans="5:5">
      <c r="E1178" s="63"/>
    </row>
    <row r="1179" spans="5:5">
      <c r="E1179" s="63"/>
    </row>
    <row r="1180" spans="5:5">
      <c r="E1180" s="63"/>
    </row>
    <row r="1181" spans="5:5">
      <c r="E1181" s="63"/>
    </row>
    <row r="1182" spans="5:5">
      <c r="E1182" s="63"/>
    </row>
    <row r="1183" spans="5:5">
      <c r="E1183" s="63"/>
    </row>
    <row r="1184" spans="5:5">
      <c r="E1184" s="63"/>
    </row>
    <row r="1185" spans="5:5">
      <c r="E1185" s="63"/>
    </row>
    <row r="1186" spans="5:5">
      <c r="E1186" s="63"/>
    </row>
    <row r="1187" spans="5:5">
      <c r="E1187" s="63"/>
    </row>
    <row r="1188" spans="5:5">
      <c r="E1188" s="63"/>
    </row>
    <row r="1189" spans="5:5">
      <c r="E1189" s="63"/>
    </row>
    <row r="1190" spans="5:5">
      <c r="E1190" s="63"/>
    </row>
    <row r="1191" spans="5:5">
      <c r="E1191" s="63"/>
    </row>
    <row r="1192" spans="5:5">
      <c r="E1192" s="63"/>
    </row>
    <row r="1193" spans="5:5">
      <c r="E1193" s="63"/>
    </row>
    <row r="1194" spans="5:5">
      <c r="E1194" s="63"/>
    </row>
    <row r="1195" spans="5:5">
      <c r="E1195" s="63"/>
    </row>
    <row r="1196" spans="5:5">
      <c r="E1196" s="63"/>
    </row>
    <row r="1197" spans="5:5">
      <c r="E1197" s="63"/>
    </row>
    <row r="1198" spans="5:5">
      <c r="E1198" s="63"/>
    </row>
    <row r="1199" spans="5:5">
      <c r="E1199" s="63"/>
    </row>
    <row r="1200" spans="5:5">
      <c r="E1200" s="63"/>
    </row>
    <row r="1201" spans="5:5">
      <c r="E1201" s="63"/>
    </row>
    <row r="1202" spans="5:5">
      <c r="E1202" s="63"/>
    </row>
    <row r="1203" spans="5:5">
      <c r="E1203" s="63"/>
    </row>
    <row r="1204" spans="5:5">
      <c r="E1204" s="63"/>
    </row>
    <row r="1205" spans="5:5">
      <c r="E1205" s="63"/>
    </row>
    <row r="1206" spans="5:5">
      <c r="E1206" s="63"/>
    </row>
    <row r="1207" spans="5:5">
      <c r="E1207" s="63"/>
    </row>
    <row r="1208" spans="5:5">
      <c r="E1208" s="63"/>
    </row>
    <row r="1209" spans="5:5">
      <c r="E1209" s="63"/>
    </row>
    <row r="1210" spans="5:5">
      <c r="E1210" s="63"/>
    </row>
    <row r="1211" spans="5:5">
      <c r="E1211" s="63"/>
    </row>
    <row r="1212" spans="5:5">
      <c r="E1212" s="63"/>
    </row>
    <row r="1213" spans="5:5">
      <c r="E1213" s="63"/>
    </row>
    <row r="1214" spans="5:5">
      <c r="E1214" s="63"/>
    </row>
    <row r="1215" spans="5:5">
      <c r="E1215" s="63"/>
    </row>
    <row r="1216" spans="5:5">
      <c r="E1216" s="63"/>
    </row>
    <row r="1217" spans="5:5">
      <c r="E1217" s="63"/>
    </row>
    <row r="1218" spans="5:5">
      <c r="E1218" s="63"/>
    </row>
    <row r="1219" spans="5:5">
      <c r="E1219" s="63"/>
    </row>
    <row r="1220" spans="5:5">
      <c r="E1220" s="63"/>
    </row>
    <row r="1221" spans="5:5">
      <c r="E1221" s="63"/>
    </row>
    <row r="1222" spans="5:5">
      <c r="E1222" s="63"/>
    </row>
    <row r="1223" spans="5:5">
      <c r="E1223" s="63"/>
    </row>
    <row r="1224" spans="5:5">
      <c r="E1224" s="63"/>
    </row>
    <row r="1225" spans="5:5">
      <c r="E1225" s="63"/>
    </row>
    <row r="1226" spans="5:5">
      <c r="E1226" s="63"/>
    </row>
    <row r="1227" spans="5:5">
      <c r="E1227" s="63"/>
    </row>
    <row r="1228" spans="5:5">
      <c r="E1228" s="63"/>
    </row>
    <row r="1229" spans="5:5">
      <c r="E1229" s="63"/>
    </row>
    <row r="1230" spans="5:5">
      <c r="E1230" s="63"/>
    </row>
    <row r="1231" spans="5:5">
      <c r="E1231" s="63"/>
    </row>
    <row r="1232" spans="5:5">
      <c r="E1232" s="63"/>
    </row>
    <row r="1233" spans="5:5">
      <c r="E1233" s="63"/>
    </row>
    <row r="1234" spans="5:5">
      <c r="E1234" s="63"/>
    </row>
    <row r="1235" spans="5:5">
      <c r="E1235" s="63"/>
    </row>
    <row r="1236" spans="5:5">
      <c r="E1236" s="63"/>
    </row>
    <row r="1237" spans="5:5">
      <c r="E1237" s="63"/>
    </row>
    <row r="1238" spans="5:5">
      <c r="E1238" s="63"/>
    </row>
    <row r="1239" spans="5:5">
      <c r="E1239" s="63"/>
    </row>
    <row r="1240" spans="5:5">
      <c r="E1240" s="63"/>
    </row>
    <row r="1241" spans="5:5">
      <c r="E1241" s="63"/>
    </row>
    <row r="1242" spans="5:5">
      <c r="E1242" s="63"/>
    </row>
    <row r="1243" spans="5:5">
      <c r="E1243" s="63"/>
    </row>
    <row r="1244" spans="5:5">
      <c r="E1244" s="63"/>
    </row>
    <row r="1245" spans="5:5">
      <c r="E1245" s="63"/>
    </row>
    <row r="1246" spans="5:5">
      <c r="E1246" s="63"/>
    </row>
    <row r="1247" spans="5:5">
      <c r="E1247" s="63"/>
    </row>
    <row r="1248" spans="5:5">
      <c r="E1248" s="63"/>
    </row>
    <row r="1249" spans="5:5">
      <c r="E1249" s="63"/>
    </row>
    <row r="1250" spans="5:5">
      <c r="E1250" s="63"/>
    </row>
    <row r="1251" spans="5:5">
      <c r="E1251" s="63"/>
    </row>
    <row r="1252" spans="5:5">
      <c r="E1252" s="63"/>
    </row>
    <row r="1253" spans="5:5">
      <c r="E1253" s="63"/>
    </row>
    <row r="1254" spans="5:5">
      <c r="E1254" s="63"/>
    </row>
    <row r="1255" spans="5:5">
      <c r="E1255" s="63"/>
    </row>
    <row r="1256" spans="5:5">
      <c r="E1256" s="63"/>
    </row>
    <row r="1257" spans="5:5">
      <c r="E1257" s="63"/>
    </row>
    <row r="1258" spans="5:5">
      <c r="E1258" s="63"/>
    </row>
    <row r="1259" spans="5:5">
      <c r="E1259" s="63"/>
    </row>
    <row r="1260" spans="5:5">
      <c r="E1260" s="63"/>
    </row>
    <row r="1261" spans="5:5">
      <c r="E1261" s="63"/>
    </row>
    <row r="1262" spans="5:5">
      <c r="E1262" s="63"/>
    </row>
    <row r="1263" spans="5:5">
      <c r="E1263" s="63"/>
    </row>
    <row r="1264" spans="5:5">
      <c r="E1264" s="63"/>
    </row>
    <row r="1265" spans="5:5">
      <c r="E1265" s="63"/>
    </row>
    <row r="1266" spans="5:5">
      <c r="E1266" s="63"/>
    </row>
    <row r="1267" spans="5:5">
      <c r="E1267" s="63"/>
    </row>
    <row r="1268" spans="5:5">
      <c r="E1268" s="63"/>
    </row>
    <row r="1269" spans="5:5">
      <c r="E1269" s="63"/>
    </row>
    <row r="1270" spans="5:5">
      <c r="E1270" s="63"/>
    </row>
    <row r="1271" spans="5:5">
      <c r="E1271" s="63"/>
    </row>
    <row r="1272" spans="5:5">
      <c r="E1272" s="63"/>
    </row>
    <row r="1273" spans="5:5">
      <c r="E1273" s="63"/>
    </row>
    <row r="1274" spans="5:5">
      <c r="E1274" s="63"/>
    </row>
    <row r="1275" spans="5:5">
      <c r="E1275" s="63"/>
    </row>
    <row r="1276" spans="5:5">
      <c r="E1276" s="63"/>
    </row>
    <row r="1277" spans="5:5">
      <c r="E1277" s="63"/>
    </row>
    <row r="1278" spans="5:5">
      <c r="E1278" s="63"/>
    </row>
    <row r="1279" spans="5:5">
      <c r="E1279" s="63"/>
    </row>
    <row r="1280" spans="5:5">
      <c r="E1280" s="63"/>
    </row>
    <row r="1281" spans="5:5">
      <c r="E1281" s="63"/>
    </row>
    <row r="1282" spans="5:5">
      <c r="E1282" s="63"/>
    </row>
    <row r="1283" spans="5:5">
      <c r="E1283" s="63"/>
    </row>
    <row r="1284" spans="5:5">
      <c r="E1284" s="63"/>
    </row>
    <row r="1285" spans="5:5">
      <c r="E1285" s="63"/>
    </row>
    <row r="1286" spans="5:5">
      <c r="E1286" s="63"/>
    </row>
    <row r="1287" spans="5:5">
      <c r="E1287" s="63"/>
    </row>
    <row r="1288" spans="5:5">
      <c r="E1288" s="63"/>
    </row>
    <row r="1289" spans="5:5">
      <c r="E1289" s="63"/>
    </row>
    <row r="1290" spans="5:5">
      <c r="E1290" s="63"/>
    </row>
    <row r="1291" spans="5:5">
      <c r="E1291" s="63"/>
    </row>
    <row r="1292" spans="5:5">
      <c r="E1292" s="63"/>
    </row>
    <row r="1293" spans="5:5">
      <c r="E1293" s="63"/>
    </row>
    <row r="1294" spans="5:5">
      <c r="E1294" s="63"/>
    </row>
    <row r="1295" spans="5:5">
      <c r="E1295" s="63"/>
    </row>
    <row r="1296" spans="5:5">
      <c r="E1296" s="63"/>
    </row>
    <row r="1297" spans="5:5">
      <c r="E1297" s="63"/>
    </row>
    <row r="1298" spans="5:5">
      <c r="E1298" s="63"/>
    </row>
    <row r="1299" spans="5:5">
      <c r="E1299" s="63"/>
    </row>
    <row r="1300" spans="5:5">
      <c r="E1300" s="63"/>
    </row>
    <row r="1301" spans="5:5">
      <c r="E1301" s="63"/>
    </row>
    <row r="1302" spans="5:5">
      <c r="E1302" s="63"/>
    </row>
    <row r="1303" spans="5:5">
      <c r="E1303" s="63"/>
    </row>
    <row r="1304" spans="5:5">
      <c r="E1304" s="63"/>
    </row>
    <row r="1305" spans="5:5">
      <c r="E1305" s="63"/>
    </row>
    <row r="1306" spans="5:5">
      <c r="E1306" s="63"/>
    </row>
    <row r="1307" spans="5:5">
      <c r="E1307" s="63"/>
    </row>
    <row r="1308" spans="5:5">
      <c r="E1308" s="63"/>
    </row>
  </sheetData>
  <autoFilter ref="A4:F796">
    <extLst/>
  </autoFilter>
  <mergeCells count="2">
    <mergeCell ref="A2:F2"/>
    <mergeCell ref="C3:D3"/>
  </mergeCells>
  <pageMargins left="0.75" right="0.75" top="1" bottom="1" header="0.5" footer="0.5"/>
  <pageSetup paperSize="9" orientation="portrait"/>
  <headerFooter/>
  <ignoredErrors>
    <ignoredError sqref="D234 D26 D653 D479 D422 D20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县级公共预算支出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流浪dě蛤蟆</cp:lastModifiedBy>
  <dcterms:created xsi:type="dcterms:W3CDTF">2020-12-25T03:27:00Z</dcterms:created>
  <dcterms:modified xsi:type="dcterms:W3CDTF">2023-07-06T07:58:10Z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FC82CF317EEF4A6FB63502AF9568109B</vt:lpwstr>
  </property>
</Properties>
</file>